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KINGSTON 1/OLP27/"/>
    </mc:Choice>
  </mc:AlternateContent>
  <xr:revisionPtr revIDLastSave="0" documentId="13_ncr:1_{8CA98299-E5A5-0844-88BF-24CF20D5EDF2}" xr6:coauthVersionLast="47" xr6:coauthVersionMax="47" xr10:uidLastSave="{00000000-0000-0000-0000-000000000000}"/>
  <bookViews>
    <workbookView xWindow="0" yWindow="640" windowWidth="29000" windowHeight="15720" activeTab="2" xr2:uid="{07EEB7AD-D4F1-4D52-A9E7-F296B91319B8}"/>
  </bookViews>
  <sheets>
    <sheet name="Data" sheetId="8" r:id="rId1"/>
    <sheet name="1. Thông tin chung" sheetId="7" r:id="rId2"/>
    <sheet name="2. Cap nhat thong tin hoc sinh" sheetId="2" r:id="rId3"/>
    <sheet name="4. Ds CB chấm thi" sheetId="3" r:id="rId4"/>
    <sheet name="5. Ds CB coi thi" sheetId="15" r:id="rId5"/>
    <sheet name="6. Ds đoàn (GV)" sheetId="5" r:id="rId6"/>
  </sheets>
  <definedNames>
    <definedName name="_xlnm.Print_Titles" localSheetId="2">'2. Cap nhat thong tin hoc sinh'!$6:$7</definedName>
    <definedName name="TENKYTHI">Data!$C$3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5" l="1"/>
  <c r="F37" i="15" s="1"/>
  <c r="A36" i="15"/>
  <c r="F36" i="15" s="1"/>
  <c r="A35" i="15"/>
  <c r="F35" i="15" s="1"/>
  <c r="A34" i="15"/>
  <c r="F34" i="15" s="1"/>
  <c r="A33" i="15"/>
  <c r="F33" i="15" s="1"/>
  <c r="A32" i="15"/>
  <c r="F32" i="15" s="1"/>
  <c r="A31" i="15"/>
  <c r="F31" i="15" s="1"/>
  <c r="A30" i="15"/>
  <c r="F30" i="15" s="1"/>
  <c r="A29" i="15"/>
  <c r="F29" i="15" s="1"/>
  <c r="A28" i="15"/>
  <c r="F28" i="15" s="1"/>
  <c r="A27" i="15"/>
  <c r="F27" i="15" s="1"/>
  <c r="A26" i="15"/>
  <c r="F26" i="15" s="1"/>
  <c r="A25" i="15"/>
  <c r="F25" i="15" s="1"/>
  <c r="A24" i="15"/>
  <c r="F24" i="15" s="1"/>
  <c r="A23" i="15"/>
  <c r="F23" i="15" s="1"/>
  <c r="A22" i="15"/>
  <c r="F22" i="15" s="1"/>
  <c r="A21" i="15"/>
  <c r="F21" i="15" s="1"/>
  <c r="A20" i="15"/>
  <c r="F20" i="15" s="1"/>
  <c r="A19" i="15"/>
  <c r="F19" i="15" s="1"/>
  <c r="A18" i="15"/>
  <c r="F18" i="15" s="1"/>
  <c r="A17" i="15"/>
  <c r="F17" i="15" s="1"/>
  <c r="A16" i="15"/>
  <c r="F16" i="15" s="1"/>
  <c r="A15" i="15"/>
  <c r="F15" i="15" s="1"/>
  <c r="F14" i="15"/>
  <c r="A14" i="15"/>
  <c r="A13" i="15"/>
  <c r="F13" i="15" s="1"/>
  <c r="A12" i="15"/>
  <c r="F12" i="15" s="1"/>
  <c r="A11" i="15"/>
  <c r="F11" i="15" s="1"/>
  <c r="A10" i="15"/>
  <c r="F10" i="15" s="1"/>
  <c r="A9" i="15"/>
  <c r="F9" i="15" s="1"/>
  <c r="A8" i="15"/>
  <c r="F8" i="15" s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8" i="2"/>
  <c r="H9" i="3"/>
  <c r="H10" i="3"/>
  <c r="H11" i="3"/>
  <c r="H12" i="3"/>
  <c r="H13" i="3"/>
  <c r="H14" i="3"/>
  <c r="H15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A9" i="3"/>
  <c r="A10" i="3"/>
  <c r="A11" i="3"/>
  <c r="A12" i="3"/>
  <c r="A13" i="3"/>
  <c r="A14" i="3"/>
  <c r="A15" i="3"/>
  <c r="A16" i="3"/>
  <c r="H16" i="3" s="1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8" i="3"/>
  <c r="H8" i="3" s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8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8" i="2"/>
  <c r="D8" i="7"/>
  <c r="C9" i="7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7" i="5"/>
  <c r="A6" i="5"/>
  <c r="A1" i="5"/>
  <c r="A48" i="2" l="1"/>
  <c r="A38" i="15"/>
  <c r="A38" i="3"/>
  <c r="A31" i="5"/>
</calcChain>
</file>

<file path=xl/sharedStrings.xml><?xml version="1.0" encoding="utf-8"?>
<sst xmlns="http://schemas.openxmlformats.org/spreadsheetml/2006/main" count="410" uniqueCount="313">
  <si>
    <t>STT</t>
  </si>
  <si>
    <t>TT</t>
  </si>
  <si>
    <t>NGÀY SINH</t>
  </si>
  <si>
    <t>NƠI SINH</t>
  </si>
  <si>
    <t>KHỐI LỚP</t>
  </si>
  <si>
    <t>MÔN THI</t>
  </si>
  <si>
    <t>HỌ VÀ TÊN</t>
  </si>
  <si>
    <t>CHỨC VỤ</t>
  </si>
  <si>
    <t>NHIỆM VỤ ĐƯỢC GIAO</t>
  </si>
  <si>
    <t>MÔN</t>
  </si>
  <si>
    <t>KHỐI</t>
  </si>
  <si>
    <t>HỌ TÊN HỌC SINH</t>
  </si>
  <si>
    <t>HỌ TÊN GIÁM KHẢO</t>
  </si>
  <si>
    <t>TỈNH/THÀNH PHỐ</t>
  </si>
  <si>
    <t>TỈNH AN GIANG</t>
  </si>
  <si>
    <t>TỈNH BẮC KẠN</t>
  </si>
  <si>
    <t>TỈNH BẾN TRE</t>
  </si>
  <si>
    <t>TỈNH BÌNH PHƯỚC</t>
  </si>
  <si>
    <t>TỈNH CAO BẰNG</t>
  </si>
  <si>
    <t>TỈNH ĐẮK LẮK</t>
  </si>
  <si>
    <t>TỈNH ĐỒNG NAI</t>
  </si>
  <si>
    <t>TỈNH HÀ GIANG</t>
  </si>
  <si>
    <t>TỈNH HÀ TÂY</t>
  </si>
  <si>
    <t>THÀNH PHỐ HẢI PHÒNG</t>
  </si>
  <si>
    <t>TỈNH HẬU GIANG</t>
  </si>
  <si>
    <t>TỈNH KIÊN GIANG</t>
  </si>
  <si>
    <t>TỈNH LÀO CAI</t>
  </si>
  <si>
    <t>TỈNH LONG AN</t>
  </si>
  <si>
    <t>TỈNH NINH BÌNH</t>
  </si>
  <si>
    <t>TỈNH PHÚ YÊN</t>
  </si>
  <si>
    <t>TỈNH QUẢNG NGÃI</t>
  </si>
  <si>
    <t>TỈNH SÓC TRĂNG</t>
  </si>
  <si>
    <t>TỈNH THÁI BÌNH</t>
  </si>
  <si>
    <t>TỈNH TUYÊN QUANG</t>
  </si>
  <si>
    <t>TỈNH YÊN BÁI</t>
  </si>
  <si>
    <t>TỈNH BẮC GIANG</t>
  </si>
  <si>
    <t>TỈNH BÌNH DƯƠNG</t>
  </si>
  <si>
    <t>TỈNH BÌNH THUẬN</t>
  </si>
  <si>
    <t>THÀNH PHỐ CẦN THƠ</t>
  </si>
  <si>
    <t>TỈNH ĐẮK NÔNG</t>
  </si>
  <si>
    <t>TỈNH ĐỒNG THÁP</t>
  </si>
  <si>
    <t>TỈNH HÀ NAM</t>
  </si>
  <si>
    <t>TỈNH HÀ TĨNH</t>
  </si>
  <si>
    <t>TỈNH HÒA BÌNH</t>
  </si>
  <si>
    <t>TỈNH HƯNG YÊN</t>
  </si>
  <si>
    <t>TỈNH KON TUM</t>
  </si>
  <si>
    <t>TỈNH LẠNG SƠN</t>
  </si>
  <si>
    <t>TỈNH NAM ĐỊNH</t>
  </si>
  <si>
    <t>TỈNH NINH THUẬN</t>
  </si>
  <si>
    <t>TỈNH QUẢNG BÌNH</t>
  </si>
  <si>
    <t>TỈNH QUẢNG NINH</t>
  </si>
  <si>
    <t>TỈNH SƠN LA</t>
  </si>
  <si>
    <t>TỈNH THÁI NGUYÊN</t>
  </si>
  <si>
    <t>TỈNH TIỀN GIANG</t>
  </si>
  <si>
    <t>TỈNH VĨNH LONG</t>
  </si>
  <si>
    <t>TỈNH QUY NHƠN</t>
  </si>
  <si>
    <t>TỈNH BẠC LIÊU</t>
  </si>
  <si>
    <t>TỈNH BẮC NINH</t>
  </si>
  <si>
    <t>TỈNH BÌNH ĐỊNH</t>
  </si>
  <si>
    <t>TỈNH CÀ MAU</t>
  </si>
  <si>
    <t>THÀNH PHỐ ĐÀ NẴNG</t>
  </si>
  <si>
    <t>TỈNH ĐIỆN BIÊN</t>
  </si>
  <si>
    <t>TỈNH GIA LAI</t>
  </si>
  <si>
    <t>THÀNH PHỐ HÀ NỘI</t>
  </si>
  <si>
    <t>TỈNH HẢI DƯƠNG</t>
  </si>
  <si>
    <t>THÀNH PHỐ HỒ CHÍ MINH</t>
  </si>
  <si>
    <t>TỈNH KHÁNH HÒA</t>
  </si>
  <si>
    <t>TỈNH LAI CHÂU</t>
  </si>
  <si>
    <t>TỈNH LÂM ĐỒNG</t>
  </si>
  <si>
    <t>TỈNH NGHỆ AN</t>
  </si>
  <si>
    <t>TỈNH PHÚ THỌ</t>
  </si>
  <si>
    <t>TỈNH QUẢNG NAM</t>
  </si>
  <si>
    <t>TỈNH QUẢNG TRỊ</t>
  </si>
  <si>
    <t>TỈNH TÂY NINH</t>
  </si>
  <si>
    <t>TỈNH THANH HÓA</t>
  </si>
  <si>
    <t>TỈNH TRÀ VINH</t>
  </si>
  <si>
    <t>TỈNH VĨNH PHÚC</t>
  </si>
  <si>
    <t>TỈNH BÀ RỊA - VŨNG TÀU</t>
  </si>
  <si>
    <t>TỈNH THỪA THIÊN HUẾ</t>
  </si>
  <si>
    <t>TÊN KỲ THI</t>
  </si>
  <si>
    <t>KỲ THI OLYMPIC TRUYỀN THỐNG 30/4 LẦN THỨ XXVII NĂM 2023</t>
  </si>
  <si>
    <t>TOÁN HỌC</t>
  </si>
  <si>
    <t>VẬT LÝ</t>
  </si>
  <si>
    <t>HÓA HỌC</t>
  </si>
  <si>
    <t>SINH HỌC</t>
  </si>
  <si>
    <t>TIN HỌC</t>
  </si>
  <si>
    <t>NGỮ VĂN</t>
  </si>
  <si>
    <t>LỊCH SỬ</t>
  </si>
  <si>
    <t>ĐỊA LÍ</t>
  </si>
  <si>
    <t>TIẾNG ANH</t>
  </si>
  <si>
    <t>TIẾNG PHÁP</t>
  </si>
  <si>
    <t>CẦN THƠ</t>
  </si>
  <si>
    <t>ĐÀ NẴNG</t>
  </si>
  <si>
    <t>HÀ NỘI</t>
  </si>
  <si>
    <t>HẢI PHÒNG</t>
  </si>
  <si>
    <t>HỒ CHÍ MINH</t>
  </si>
  <si>
    <t>AN GIANG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</si>
  <si>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</si>
  <si>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</si>
  <si>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</si>
  <si>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</si>
  <si>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</si>
  <si>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</si>
  <si>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</si>
  <si>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PHƯỚC</t>
  </si>
  <si>
    <t>BÌNH THUẬN</t>
  </si>
  <si>
    <t>CÀ MAU</t>
  </si>
  <si>
    <t>CAO BẰNG</t>
  </si>
  <si>
    <t>ĐẮK LẮK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</si>
  <si>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</si>
  <si>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</si>
  <si>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</si>
  <si>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</si>
  <si>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</si>
  <si>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</si>
  <si>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</si>
  <si>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TÂY</t>
  </si>
  <si>
    <t>HÀ TĨNH</t>
  </si>
  <si>
    <t>HẢI DƯƠNG</t>
  </si>
  <si>
    <t>HẬU GIANG</t>
  </si>
  <si>
    <t>HÒA BÌNH</t>
  </si>
  <si>
    <t>THỪA THIÊN HUẾ</t>
  </si>
  <si>
    <t>HƯNG YÊN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</si>
  <si>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</si>
  <si>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</si>
  <si>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</si>
  <si>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</si>
  <si>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</si>
  <si>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</si>
  <si>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</si>
  <si>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</si>
  <si>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</si>
  <si>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</si>
  <si>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</si>
  <si>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</si>
  <si>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</si>
  <si>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</si>
  <si>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</si>
  <si>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</si>
  <si>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</si>
  <si>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</si>
  <si>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</si>
  <si>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QUY NHƠN</t>
  </si>
  <si>
    <t>SÓC TRĂNG</t>
  </si>
  <si>
    <t>SƠN LA</t>
  </si>
  <si>
    <t>TÂY NINH</t>
  </si>
  <si>
    <t>THÁI BÌNH</t>
  </si>
  <si>
    <t>THÁI NGUYÊN</t>
  </si>
  <si>
    <t>THANH HÓA</t>
  </si>
  <si>
    <t>TIỀN GIANG</t>
  </si>
  <si>
    <t>TRÀ VINH</t>
  </si>
  <si>
    <t>TUYÊN QUANG</t>
  </si>
  <si>
    <t>VĨNH LONG</t>
  </si>
  <si>
    <t>VĨNH PHÚC</t>
  </si>
  <si>
    <t>BÀ RỊA - VŨNG TÀU</t>
  </si>
  <si>
    <t>YÊN BÁI</t>
  </si>
  <si>
    <t>NƯỚC NGOÀI</t>
  </si>
  <si>
    <t>Ngày</t>
  </si>
  <si>
    <t>Tháng</t>
  </si>
  <si>
    <t>Năm</t>
  </si>
  <si>
    <t>BAN TỔ CHỨC KỲ THI OLYMPIC TRUYỀN THỐNG 30/4 LẦN THỨ XXVII NĂM 2023</t>
  </si>
  <si>
    <t>(Chỉ dành cho trường chuyên Tỉnh và Thành Phố)</t>
  </si>
  <si>
    <t>Thời gian liên hoan: Buổi trưa, thứ Sáu ngày 07 tháng 4 năm 2023</t>
  </si>
  <si>
    <t>TRƯỜNG</t>
  </si>
  <si>
    <t>SỐ ĐIỆN THOẠI</t>
  </si>
  <si>
    <t>SỐ TÀI KHOẢN</t>
  </si>
  <si>
    <t>CHI NHÁNH NGÂN HÀNG</t>
  </si>
  <si>
    <t>MÃ SỐ THUẾ CÁ NHÂN</t>
  </si>
  <si>
    <t>SỞ GIÁO DỤC VÀ ĐÀO TẠO THÀNH PHỐ HỒ CHÍ MINH</t>
  </si>
  <si>
    <t>THÔNG TIN ĐƠN VỊ ĐĂNG KÝ DỰ THI</t>
  </si>
  <si>
    <t>MÃ ĐƠN VỊ:</t>
  </si>
  <si>
    <t>TÊN ĐƠN VỊ ĐĂNG KÝ DỰ THI:</t>
  </si>
  <si>
    <t>TRƯỞNG ĐOÀN</t>
  </si>
  <si>
    <t>(Mã đơn vị xem trên bảng thống kê số liệu dự thi)</t>
  </si>
  <si>
    <t>MÃ ĐƠN VỊ</t>
  </si>
  <si>
    <t>TÊN ĐƠN VỊ</t>
  </si>
  <si>
    <t>THPT CHUYÊN LÝ TỰ TRỌNG</t>
  </si>
  <si>
    <t>BÙI DUY MINH TRÍ</t>
  </si>
  <si>
    <t>THPT CHUYÊN LÊ QUÝ ĐÔN</t>
  </si>
  <si>
    <t>TRƯƠNG NGUYỄN NGỌC VINH</t>
  </si>
  <si>
    <t>THPT HOÀNG HOA THÁM</t>
  </si>
  <si>
    <t>TRẦN THỊ THU NGA</t>
  </si>
  <si>
    <t>THPT PHAN CHÂU TRINH</t>
  </si>
  <si>
    <t>LÊ PHƯỚC BÌNH</t>
  </si>
  <si>
    <t>THPT THÁI PHIÊN</t>
  </si>
  <si>
    <t>ĐẶNG CÔNG VĨNH</t>
  </si>
  <si>
    <t>THPT TRẦN PHÚ</t>
  </si>
  <si>
    <t>HỒ THỊ THẢO NGUYÊN</t>
  </si>
  <si>
    <t>PHỔ THÔNG NĂNG KHIẾU ĐHQGHCM</t>
  </si>
  <si>
    <t>TRẦN NAM DŨNG</t>
  </si>
  <si>
    <t>THPT CHUYÊN LÊ HỒNG PHONG</t>
  </si>
  <si>
    <t>THPT CHUYÊN TRẦN ĐẠI NGHĨA</t>
  </si>
  <si>
    <t>TRẦN THỊ HỒNG THỦY</t>
  </si>
  <si>
    <t>THPT GIA ĐỊNH</t>
  </si>
  <si>
    <t>NGUYỄN NGỌC KHÁNH VÂN</t>
  </si>
  <si>
    <t>THPT MẠC ĐĨNH CHI</t>
  </si>
  <si>
    <t>NGUYỄN MINH HOÀNG</t>
  </si>
  <si>
    <t>THPT NGUYỄN HỮU HUÂN</t>
  </si>
  <si>
    <t>PHÙNG NHẬT ANH</t>
  </si>
  <si>
    <t>THPT NGUYỄN THƯỢNG HIỀN</t>
  </si>
  <si>
    <t>TRẦN THỊ PHỤNG</t>
  </si>
  <si>
    <t>TRUNG HỌC THỰC HÀNH ĐẠI HỌC SƯ PHẠM</t>
  </si>
  <si>
    <t>HỒ LỘC THUẬN</t>
  </si>
  <si>
    <t>THPT CHUYÊN THOẠI NGỌC HẦU</t>
  </si>
  <si>
    <t>ĐỒNG THỊ ANH THI</t>
  </si>
  <si>
    <t>THPT CHUYÊN THỦ KHOA NGHĨA</t>
  </si>
  <si>
    <t>TRẦN QUỐC VŨ</t>
  </si>
  <si>
    <t>LỮ THỊ TRÀ GIANG</t>
  </si>
  <si>
    <t>THPT CHUYÊN BẠC LIÊU</t>
  </si>
  <si>
    <t>PHAN MẠNH THÔNG</t>
  </si>
  <si>
    <t>THPT CHUYÊN BẾN TRE</t>
  </si>
  <si>
    <t>PHAN NGỌC TRỌNG</t>
  </si>
  <si>
    <t>THPT CHUYÊN CHU VĂN AN</t>
  </si>
  <si>
    <t>DƯƠNG TRỌNG ANH</t>
  </si>
  <si>
    <t>THPT CHUYÊN HÙNG VƯƠNG</t>
  </si>
  <si>
    <t>VÕ THANH TÚ</t>
  </si>
  <si>
    <t>THPT CHUYÊN BÌNH LONG</t>
  </si>
  <si>
    <t>ĐỖ MẠNH TOÀN</t>
  </si>
  <si>
    <t>THPT CHUYÊN QUANG TRUNG</t>
  </si>
  <si>
    <t>HÀ VĂN QUYỀN</t>
  </si>
  <si>
    <t>THPT PHƯỚC BÌNH</t>
  </si>
  <si>
    <t>NGUYỄN VĂN DŨNG</t>
  </si>
  <si>
    <t>THPT CHUYÊN TRẦN HƯNG ĐẠO</t>
  </si>
  <si>
    <t>DƯƠNG ĐỨC TUẤN</t>
  </si>
  <si>
    <t>THPT CHUYÊN PHAN NGỌC HIỂN</t>
  </si>
  <si>
    <t>LÊ CHÍ NGUYỄN</t>
  </si>
  <si>
    <t>THPT ĐẦM DƠI</t>
  </si>
  <si>
    <t>PHẠM VIỆT HƯNG</t>
  </si>
  <si>
    <t>THCS &amp; THPT ĐÔNG DU</t>
  </si>
  <si>
    <t>LÊ NGỌC SƠN</t>
  </si>
  <si>
    <t>THPT BUÔN MA THUỘT</t>
  </si>
  <si>
    <t>HUỲNH ÁNH HỒNG</t>
  </si>
  <si>
    <t>THPT CHU VĂN AN</t>
  </si>
  <si>
    <t>HUỲNH THỊ KIM HUỆ</t>
  </si>
  <si>
    <t>THPT CHUYÊN NGUYỄN DU</t>
  </si>
  <si>
    <t>NGUYỄN ĐĂNG BỒNG</t>
  </si>
  <si>
    <t>THPT CƯ M'GAR</t>
  </si>
  <si>
    <t>LÊ VĂN HẢO</t>
  </si>
  <si>
    <t>THPT DÂN TỘC NỘI TRÚ N' TRANG LƠNG</t>
  </si>
  <si>
    <t>BÙI XUÂN LỄ</t>
  </si>
  <si>
    <t>THPT LÊ HỮU TRÁC</t>
  </si>
  <si>
    <t>PHAN NHẬT KHÁNH</t>
  </si>
  <si>
    <t>THPT LÊ QUÝ ĐÔN</t>
  </si>
  <si>
    <t>NGUYỄN THỊ XUÂN HƯƠNG</t>
  </si>
  <si>
    <t>THPT NGUYỄN CÔNG TRỨ</t>
  </si>
  <si>
    <t>NGUYỄN THÀNH MAI</t>
  </si>
  <si>
    <t>THPT THỰC HÀNH CAO NGUYÊN</t>
  </si>
  <si>
    <t>NGUYỄN TIẾN CHƯƠNG</t>
  </si>
  <si>
    <t>NGUYỄN THỊ THÚY - PHT</t>
  </si>
  <si>
    <t>THPT TRẦN QUỐC TOẢN</t>
  </si>
  <si>
    <t>NGUYỄN QUỐC THANH</t>
  </si>
  <si>
    <t>NGÔ ĐÌNH MINH</t>
  </si>
  <si>
    <t>THPT LƯƠNG THẾ VINH</t>
  </si>
  <si>
    <t>NGUYỄN VĂN CHIẾN</t>
  </si>
  <si>
    <t>THPT NGUYỄN DU</t>
  </si>
  <si>
    <t>LÊ ANH TUẤN</t>
  </si>
  <si>
    <t>THPT QUANG TRUNG</t>
  </si>
  <si>
    <t>NGUYỄN VĂN NGỌC</t>
  </si>
  <si>
    <t>THPT CHUYÊN LƯƠNG THẾ VINH</t>
  </si>
  <si>
    <t>ĐẬU THẾ TÂM</t>
  </si>
  <si>
    <t>THPT CHUYÊN NGUYỄN ĐÌNH CHIỂU</t>
  </si>
  <si>
    <t>NGUYỄN ĐĂNG KHÁNH</t>
  </si>
  <si>
    <t>THPT CHUYÊN NGUYỄN QUANG DIÊU</t>
  </si>
  <si>
    <t>TRẦN MINH LUÂN</t>
  </si>
  <si>
    <t>QUỐC TẾ CHÂU Á THÁI BÌNH DƯƠNG GIA LAI</t>
  </si>
  <si>
    <t>ĐÀM VĂN NGỌC</t>
  </si>
  <si>
    <t>THPT CHI LĂNG</t>
  </si>
  <si>
    <t>TRỊNH ĐÀO CHIẾN</t>
  </si>
  <si>
    <t>LÊ THỊ THU</t>
  </si>
  <si>
    <t>THPT CHUYÊN VỊ THANH</t>
  </si>
  <si>
    <t>LƯU VĂN LẬP</t>
  </si>
  <si>
    <t>TRẦN THỊ THANH NHÃ</t>
  </si>
  <si>
    <t>THPT CHUYÊN HUỲNH MẪN ĐẠT</t>
  </si>
  <si>
    <t>PHẠM NGỌC THIỆN</t>
  </si>
  <si>
    <t>THPT CHUYÊN BẢO LỘC</t>
  </si>
  <si>
    <t>NGUYỄN VŨ MINH TÚ</t>
  </si>
  <si>
    <t>THPT CHUYÊN THĂNG LONG ĐÀ LẠT</t>
  </si>
  <si>
    <t>ĐÀO MẠNH TRINH</t>
  </si>
  <si>
    <t>THPT CHUYÊN LONG AN</t>
  </si>
  <si>
    <t>ĐÀM VĂN TUYẾN</t>
  </si>
  <si>
    <t>TRẦN VĂN TRUNG</t>
  </si>
  <si>
    <t>THPT NGUYỄN TRÃI</t>
  </si>
  <si>
    <t>NGUYỄN NGỌC LUÂN</t>
  </si>
  <si>
    <t>THPT CHUYÊN LƯƠNG VĂN CHÁNH</t>
  </si>
  <si>
    <t>MA VĂN SƠN</t>
  </si>
  <si>
    <t>THPT CHUYÊN LÊ THÁNH TÔNG</t>
  </si>
  <si>
    <t>LÊ THÀNH VINH</t>
  </si>
  <si>
    <t>THPT CHUYÊN NGUYỄN THỊ MINH KHAI</t>
  </si>
  <si>
    <t>ÔNG DUY THIỆN</t>
  </si>
  <si>
    <t>THPT CHUYÊN HOÀNG LÊ KHA</t>
  </si>
  <si>
    <t>NGÔ KHẮC ĐỨC</t>
  </si>
  <si>
    <t>THPT CHUYÊN TIỀN GIANG</t>
  </si>
  <si>
    <t>LƯU MINH TRÍ</t>
  </si>
  <si>
    <t>THPT CHUYÊN NGUYỄN THIỆN THÀNH</t>
  </si>
  <si>
    <t>NGUYỄN QUỐC PHONG</t>
  </si>
  <si>
    <t>THPT CHUYÊN NGUYỄN BỈNH KHIÊM</t>
  </si>
  <si>
    <t>NGUYỄN THANH HIỀN</t>
  </si>
  <si>
    <t>TRƯỜNG TRUNG HỌC PHỔ THÔNG CHUYÊN LÊ HỒNG PHONG</t>
  </si>
  <si>
    <t>NG</t>
  </si>
  <si>
    <t>TH</t>
  </si>
  <si>
    <t>NA</t>
  </si>
  <si>
    <t>CẬP NHẬT THÔNG TIN HỌC SINH DỰ THI</t>
  </si>
  <si>
    <t>KỲ THI OLYMPIC TRUYỀN THỐNG 30 THÁNG 4 LẦN XVII - NĂM 2023</t>
  </si>
  <si>
    <t>TRẠNG THÁI CẬP NHẬT</t>
  </si>
  <si>
    <t>Không tham gia dự thi</t>
  </si>
  <si>
    <t>HỌ TÊN HỌC SINH THAY THẾ</t>
  </si>
  <si>
    <t>CẬP NHẬT THÔNG TIN CÁN BỘ CHẤM THI</t>
  </si>
  <si>
    <t>CẬP NHẬT THÔNG TIN CÁN BỘ COI THI</t>
  </si>
  <si>
    <t>HỌ TÊN CÁN BỘ COI THI</t>
  </si>
  <si>
    <t>HỌ TÊN CÁN BỘ COI THI THAY ĐỔI</t>
  </si>
  <si>
    <t>HỌ TÊN GIÁM KHẢO THAY ĐỔI</t>
  </si>
  <si>
    <t>HÌNH THỨC</t>
  </si>
  <si>
    <t>CẬP NHẬT DANH SÁCH ĐOÀN CÁN BỘ, GIÁO VIÊN THAM DỰ LIÊN HOAN GIAO LƯU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</si>
</sst>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8"/>
      <name val="Calibri"/>
      <family val="2"/>
      <scheme val="minor"/>
    </font>
    <font>
      <b/>
      <sz val="22"/>
      <name val="Times New Roman"/>
      <family val="1"/>
    </font>
    <font>
      <b/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0" fillId="0" borderId="0" xfId="0" applyFont="1"/>
    <xf numFmtId="0" fontId="10" fillId="0" borderId="4" xfId="0" applyFont="1" applyBorder="1"/>
    <xf numFmtId="0" fontId="10" fillId="0" borderId="14" xfId="0" applyFont="1" applyBorder="1"/>
    <xf numFmtId="0" fontId="11" fillId="0" borderId="13" xfId="0" applyFont="1" applyBorder="1"/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1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164" fontId="21" fillId="0" borderId="22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164" fontId="21" fillId="0" borderId="27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2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29"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00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250CF-8BC4-4255-9B96-CB823F96419E}" name="TINH.TP" displayName="TINH.TP" ref="A2:A67" totalsRowShown="0" headerRowDxfId="28" dataDxfId="26" headerRowBorderDxfId="27" tableBorderDxfId="25" totalsRowBorderDxfId="24">
  <autoFilter ref="A2:A67" xr:uid="{A41250CF-8BC4-4255-9B96-CB823F96419E}"/>
  <sortState xmlns:xlrd2="http://schemas.microsoft.com/office/spreadsheetml/2017/richdata2" ref="A3:A67">
    <sortCondition ref="A2:A67"/>
  </sortState>
  <tableColumns count="1">
    <tableColumn id="1" xr3:uid="{C248C4A5-A292-44A2-BC72-811D3915A654}" name="TỈNH/THÀNH PHỐ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8FD0F1-3299-442C-8A6E-E29F1E9FEA9B}" name="MONTHI" displayName="MONTHI" ref="C5:C15" totalsRowShown="0" headerRowDxfId="22" dataDxfId="21">
  <autoFilter ref="C5:C15" xr:uid="{C28FD0F1-3299-442C-8A6E-E29F1E9FEA9B}"/>
  <tableColumns count="1">
    <tableColumn id="1" xr3:uid="{04FF3923-3CA2-4477-A3E6-6A5ED29FB16E}" name="MÔN THI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789DF6-444C-4697-BCE8-A14145E2C299}" name="Table3" displayName="Table3" ref="F5:F71" totalsRowShown="0" headerRowDxfId="19" dataDxfId="18">
  <autoFilter ref="F5:F71" xr:uid="{5F789DF6-444C-4697-BCE8-A14145E2C299}"/>
  <sortState xmlns:xlrd2="http://schemas.microsoft.com/office/spreadsheetml/2017/richdata2" ref="F6:F71">
    <sortCondition ref="F6:F71"/>
  </sortState>
  <tableColumns count="1">
    <tableColumn id="1" xr3:uid="{3DD98CD8-D24C-4FAA-85D6-E131EBF008D2}" name="NƠI SINH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423838-EE08-4EFB-8B19-3B534C672091}" name="Ngay" displayName="Ngay" ref="I5:I36" totalsRowShown="0" headerRowDxfId="16" dataDxfId="15">
  <autoFilter ref="I5:I36" xr:uid="{C0423838-EE08-4EFB-8B19-3B534C672091}"/>
  <tableColumns count="1">
    <tableColumn id="1" xr3:uid="{AF34C62B-0DCF-46FE-BF75-819E91A206C5}" name="Ngày" dataDxfId="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137EEC-D5D8-434E-AC2B-59194AD08E33}" name="Thang" displayName="Thang" ref="K5:K17" totalsRowShown="0" headerRowDxfId="13" dataDxfId="12">
  <autoFilter ref="K5:K17" xr:uid="{F3137EEC-D5D8-434E-AC2B-59194AD08E33}"/>
  <tableColumns count="1">
    <tableColumn id="1" xr3:uid="{66258042-BF69-4738-991F-E316FA7B7524}" name="Tháng" dataDxfId="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B06789-654B-48C9-91E4-741D49807E78}" name="Nam" displayName="Nam" ref="M5:M9" totalsRowShown="0" headerRowDxfId="10" dataDxfId="9">
  <autoFilter ref="M5:M9" xr:uid="{35B06789-654B-48C9-91E4-741D49807E78}"/>
  <tableColumns count="1">
    <tableColumn id="1" xr3:uid="{8920673D-FE9E-4771-BFC9-786E528F4E1B}" name="Năm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04EEF2-785E-4B49-B3A6-D354D5AA6125}" name="donviduthi" displayName="donviduthi" ref="Q3:T67" totalsRowShown="0" headerRowDxfId="7" headerRowBorderDxfId="6" tableBorderDxfId="5">
  <autoFilter ref="Q3:T67" xr:uid="{9D04EEF2-785E-4B49-B3A6-D354D5AA6125}"/>
  <tableColumns count="4">
    <tableColumn id="1" xr3:uid="{3CE0677D-DCB4-409E-B2EF-9B9AC0E4B3B7}" name="MÃ ĐƠN VỊ" dataDxfId="4"/>
    <tableColumn id="2" xr3:uid="{E2CC8FAF-96D3-4731-8A00-6B31CA3B9816}" name="TỈNH/THÀNH PHỐ" dataDxfId="3"/>
    <tableColumn id="3" xr3:uid="{A46C9E1B-6C9F-461D-A862-F880A1793909}" name="TÊN ĐƠN VỊ" dataDxfId="2"/>
    <tableColumn id="4" xr3:uid="{7FC0129D-2E6D-4AE1-A3CF-E38DB0A64F6C}" name="TRƯỞNG ĐOÀ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E656-A5DA-4799-818D-6DEA13EF8858}">
  <sheetPr codeName="Sheet3"/>
  <dimension ref="A2:T71"/>
  <sheetViews>
    <sheetView workbookViewId="0">
      <selection activeCell="R30" sqref="R30"/>
    </sheetView>
  </sheetViews>
  <sheetFormatPr baseColWidth="10" defaultColWidth="9.33203125" defaultRowHeight="14" x14ac:dyDescent="0.15"/>
  <cols>
    <col min="1" max="1" width="28.5" style="1" bestFit="1" customWidth="1"/>
    <col min="2" max="2" width="9.33203125" style="1"/>
    <col min="3" max="3" width="13.1640625" style="1" customWidth="1"/>
    <col min="4" max="5" width="9.33203125" style="1"/>
    <col min="6" max="6" width="21.6640625" style="1" bestFit="1" customWidth="1"/>
    <col min="7" max="16" width="9.33203125" style="1"/>
    <col min="17" max="17" width="12.6640625" style="1" customWidth="1"/>
    <col min="18" max="18" width="29.33203125" style="1" bestFit="1" customWidth="1"/>
    <col min="19" max="19" width="49.5" style="1" bestFit="1" customWidth="1"/>
    <col min="20" max="20" width="34.5" style="1" bestFit="1" customWidth="1"/>
    <col min="21" max="16384" width="9.33203125" style="1"/>
  </cols>
  <sheetData>
    <row r="2" spans="1:20" x14ac:dyDescent="0.15">
      <c r="A2" s="4" t="s">
        <v>13</v>
      </c>
      <c r="C2" s="1" t="s">
        <v>79</v>
      </c>
    </row>
    <row r="3" spans="1:20" x14ac:dyDescent="0.15">
      <c r="A3" s="2" t="s">
        <v>38</v>
      </c>
      <c r="C3" s="1" t="s">
        <v>80</v>
      </c>
      <c r="Q3" s="40" t="s">
        <v>174</v>
      </c>
      <c r="R3" s="41" t="s">
        <v>13</v>
      </c>
      <c r="S3" s="42" t="s">
        <v>175</v>
      </c>
      <c r="T3" s="43" t="s">
        <v>172</v>
      </c>
    </row>
    <row r="4" spans="1:20" ht="17" x14ac:dyDescent="0.15">
      <c r="A4" s="2" t="s">
        <v>60</v>
      </c>
      <c r="Q4" s="37">
        <v>1</v>
      </c>
      <c r="R4" s="33" t="s">
        <v>38</v>
      </c>
      <c r="S4" s="34" t="s">
        <v>176</v>
      </c>
      <c r="T4" s="38" t="s">
        <v>177</v>
      </c>
    </row>
    <row r="5" spans="1:20" ht="17" x14ac:dyDescent="0.15">
      <c r="A5" s="2" t="s">
        <v>63</v>
      </c>
      <c r="C5" s="1" t="s">
        <v>5</v>
      </c>
      <c r="F5" s="1" t="s">
        <v>3</v>
      </c>
      <c r="I5" s="1" t="s">
        <v>157</v>
      </c>
      <c r="K5" s="1" t="s">
        <v>158</v>
      </c>
      <c r="M5" s="1" t="s">
        <v>159</v>
      </c>
      <c r="Q5" s="37">
        <v>2</v>
      </c>
      <c r="R5" s="33" t="s">
        <v>60</v>
      </c>
      <c r="S5" s="34" t="s">
        <v>178</v>
      </c>
      <c r="T5" s="38" t="s">
        <v>179</v>
      </c>
    </row>
    <row r="6" spans="1:20" ht="17" x14ac:dyDescent="0.15">
      <c r="A6" s="2" t="s">
        <v>23</v>
      </c>
      <c r="C6" s="1" t="s">
        <v>81</v>
      </c>
      <c r="F6" s="1" t="s">
        <v>96</v>
      </c>
      <c r="I6" s="1">
        <v>1</v>
      </c>
      <c r="K6" s="1">
        <v>1</v>
      </c>
      <c r="M6" s="1">
        <v>2005</v>
      </c>
      <c r="Q6" s="37">
        <v>3</v>
      </c>
      <c r="R6" s="33" t="s">
        <v>60</v>
      </c>
      <c r="S6" s="34" t="s">
        <v>180</v>
      </c>
      <c r="T6" s="38" t="s">
        <v>181</v>
      </c>
    </row>
    <row r="7" spans="1:20" ht="17" x14ac:dyDescent="0.15">
      <c r="A7" s="2" t="s">
        <v>65</v>
      </c>
      <c r="C7" s="1" t="s">
        <v>82</v>
      </c>
      <c r="F7" s="1" t="s">
        <v>154</v>
      </c>
      <c r="I7" s="1">
        <v>2</v>
      </c>
      <c r="K7" s="1">
        <v>2</v>
      </c>
      <c r="M7" s="1">
        <v>2006</v>
      </c>
      <c r="Q7" s="37">
        <v>4</v>
      </c>
      <c r="R7" s="33" t="s">
        <v>60</v>
      </c>
      <c r="S7" s="34" t="s">
        <v>182</v>
      </c>
      <c r="T7" s="38" t="s">
        <v>183</v>
      </c>
    </row>
    <row r="8" spans="1:20" ht="17" x14ac:dyDescent="0.15">
      <c r="A8" s="2" t="s">
        <v>14</v>
      </c>
      <c r="C8" s="1" t="s">
        <v>83</v>
      </c>
      <c r="F8" s="1" t="s">
        <v>97</v>
      </c>
      <c r="I8" s="1">
        <v>3</v>
      </c>
      <c r="K8" s="1">
        <v>3</v>
      </c>
      <c r="M8" s="1">
        <v>2007</v>
      </c>
      <c r="Q8" s="37">
        <v>5</v>
      </c>
      <c r="R8" s="33" t="s">
        <v>60</v>
      </c>
      <c r="S8" s="34" t="s">
        <v>184</v>
      </c>
      <c r="T8" s="38" t="s">
        <v>185</v>
      </c>
    </row>
    <row r="9" spans="1:20" ht="17" x14ac:dyDescent="0.15">
      <c r="A9" s="2" t="s">
        <v>35</v>
      </c>
      <c r="C9" s="1" t="s">
        <v>84</v>
      </c>
      <c r="F9" s="1" t="s">
        <v>98</v>
      </c>
      <c r="I9" s="1">
        <v>4</v>
      </c>
      <c r="K9" s="1">
        <v>4</v>
      </c>
      <c r="M9" s="1">
        <v>2008</v>
      </c>
      <c r="Q9" s="37">
        <v>6</v>
      </c>
      <c r="R9" s="33" t="s">
        <v>60</v>
      </c>
      <c r="S9" s="35" t="s">
        <v>186</v>
      </c>
      <c r="T9" s="38" t="s">
        <v>187</v>
      </c>
    </row>
    <row r="10" spans="1:20" ht="17" x14ac:dyDescent="0.15">
      <c r="A10" s="2" t="s">
        <v>15</v>
      </c>
      <c r="C10" s="1" t="s">
        <v>85</v>
      </c>
      <c r="F10" s="1" t="s">
        <v>99</v>
      </c>
      <c r="I10" s="1">
        <v>5</v>
      </c>
      <c r="K10" s="1">
        <v>5</v>
      </c>
      <c r="Q10" s="37">
        <v>7</v>
      </c>
      <c r="R10" s="33" t="s">
        <v>65</v>
      </c>
      <c r="S10" s="34" t="s">
        <v>188</v>
      </c>
      <c r="T10" s="38" t="s">
        <v>189</v>
      </c>
    </row>
    <row r="11" spans="1:20" ht="17" x14ac:dyDescent="0.15">
      <c r="A11" s="2" t="s">
        <v>56</v>
      </c>
      <c r="C11" s="1" t="s">
        <v>86</v>
      </c>
      <c r="F11" s="1" t="s">
        <v>100</v>
      </c>
      <c r="I11" s="1">
        <v>6</v>
      </c>
      <c r="K11" s="1">
        <v>6</v>
      </c>
      <c r="Q11" s="37">
        <v>8</v>
      </c>
      <c r="R11" s="33" t="s">
        <v>65</v>
      </c>
      <c r="S11" s="34" t="s">
        <v>190</v>
      </c>
      <c r="T11" s="38"/>
    </row>
    <row r="12" spans="1:20" ht="17" x14ac:dyDescent="0.15">
      <c r="A12" s="2" t="s">
        <v>57</v>
      </c>
      <c r="C12" s="1" t="s">
        <v>87</v>
      </c>
      <c r="F12" s="1" t="s">
        <v>101</v>
      </c>
      <c r="I12" s="1">
        <v>7</v>
      </c>
      <c r="K12" s="1">
        <v>7</v>
      </c>
      <c r="Q12" s="37">
        <v>9</v>
      </c>
      <c r="R12" s="33" t="s">
        <v>65</v>
      </c>
      <c r="S12" s="34" t="s">
        <v>191</v>
      </c>
      <c r="T12" s="38" t="s">
        <v>192</v>
      </c>
    </row>
    <row r="13" spans="1:20" ht="17" x14ac:dyDescent="0.15">
      <c r="A13" s="2" t="s">
        <v>16</v>
      </c>
      <c r="C13" s="1" t="s">
        <v>88</v>
      </c>
      <c r="F13" s="1" t="s">
        <v>102</v>
      </c>
      <c r="I13" s="1">
        <v>8</v>
      </c>
      <c r="K13" s="1">
        <v>8</v>
      </c>
      <c r="Q13" s="37">
        <v>10</v>
      </c>
      <c r="R13" s="33" t="s">
        <v>65</v>
      </c>
      <c r="S13" s="34" t="s">
        <v>193</v>
      </c>
      <c r="T13" s="38" t="s">
        <v>194</v>
      </c>
    </row>
    <row r="14" spans="1:20" ht="17" x14ac:dyDescent="0.15">
      <c r="A14" s="2" t="s">
        <v>58</v>
      </c>
      <c r="C14" s="1" t="s">
        <v>89</v>
      </c>
      <c r="F14" s="1" t="s">
        <v>103</v>
      </c>
      <c r="I14" s="1">
        <v>9</v>
      </c>
      <c r="K14" s="1">
        <v>9</v>
      </c>
      <c r="Q14" s="37">
        <v>11</v>
      </c>
      <c r="R14" s="33" t="s">
        <v>65</v>
      </c>
      <c r="S14" s="34" t="s">
        <v>195</v>
      </c>
      <c r="T14" s="38" t="s">
        <v>196</v>
      </c>
    </row>
    <row r="15" spans="1:20" ht="17" x14ac:dyDescent="0.15">
      <c r="A15" s="2" t="s">
        <v>36</v>
      </c>
      <c r="C15" s="1" t="s">
        <v>90</v>
      </c>
      <c r="F15" s="1" t="s">
        <v>104</v>
      </c>
      <c r="I15" s="1">
        <v>10</v>
      </c>
      <c r="K15" s="1">
        <v>10</v>
      </c>
      <c r="Q15" s="37">
        <v>12</v>
      </c>
      <c r="R15" s="33" t="s">
        <v>65</v>
      </c>
      <c r="S15" s="34" t="s">
        <v>197</v>
      </c>
      <c r="T15" s="38" t="s">
        <v>198</v>
      </c>
    </row>
    <row r="16" spans="1:20" ht="17" x14ac:dyDescent="0.15">
      <c r="A16" s="2" t="s">
        <v>17</v>
      </c>
      <c r="F16" s="1" t="s">
        <v>105</v>
      </c>
      <c r="I16" s="1">
        <v>11</v>
      </c>
      <c r="K16" s="1">
        <v>11</v>
      </c>
      <c r="Q16" s="37">
        <v>13</v>
      </c>
      <c r="R16" s="33" t="s">
        <v>65</v>
      </c>
      <c r="S16" s="34" t="s">
        <v>199</v>
      </c>
      <c r="T16" s="38" t="s">
        <v>200</v>
      </c>
    </row>
    <row r="17" spans="1:20" ht="17" x14ac:dyDescent="0.15">
      <c r="A17" s="2" t="s">
        <v>37</v>
      </c>
      <c r="F17" s="1" t="s">
        <v>106</v>
      </c>
      <c r="I17" s="1">
        <v>12</v>
      </c>
      <c r="K17" s="1">
        <v>12</v>
      </c>
      <c r="Q17" s="37">
        <v>14</v>
      </c>
      <c r="R17" s="33" t="s">
        <v>65</v>
      </c>
      <c r="S17" s="34" t="s">
        <v>201</v>
      </c>
      <c r="T17" s="38" t="s">
        <v>202</v>
      </c>
    </row>
    <row r="18" spans="1:20" ht="17" x14ac:dyDescent="0.15">
      <c r="A18" s="2" t="s">
        <v>59</v>
      </c>
      <c r="F18" s="1" t="s">
        <v>91</v>
      </c>
      <c r="I18" s="1">
        <v>13</v>
      </c>
      <c r="Q18" s="37">
        <v>15</v>
      </c>
      <c r="R18" s="33" t="s">
        <v>14</v>
      </c>
      <c r="S18" s="34" t="s">
        <v>203</v>
      </c>
      <c r="T18" s="38" t="s">
        <v>204</v>
      </c>
    </row>
    <row r="19" spans="1:20" ht="17" x14ac:dyDescent="0.15">
      <c r="A19" s="2" t="s">
        <v>18</v>
      </c>
      <c r="F19" s="1" t="s">
        <v>107</v>
      </c>
      <c r="I19" s="1">
        <v>14</v>
      </c>
      <c r="Q19" s="37">
        <v>16</v>
      </c>
      <c r="R19" s="33" t="s">
        <v>14</v>
      </c>
      <c r="S19" s="34" t="s">
        <v>205</v>
      </c>
      <c r="T19" s="38" t="s">
        <v>206</v>
      </c>
    </row>
    <row r="20" spans="1:20" ht="17" x14ac:dyDescent="0.15">
      <c r="A20" s="2" t="s">
        <v>19</v>
      </c>
      <c r="F20" s="1" t="s">
        <v>92</v>
      </c>
      <c r="I20" s="1">
        <v>15</v>
      </c>
      <c r="Q20" s="37">
        <v>17</v>
      </c>
      <c r="R20" s="33" t="s">
        <v>77</v>
      </c>
      <c r="S20" s="34" t="s">
        <v>178</v>
      </c>
      <c r="T20" s="38" t="s">
        <v>207</v>
      </c>
    </row>
    <row r="21" spans="1:20" ht="17" x14ac:dyDescent="0.15">
      <c r="A21" s="2" t="s">
        <v>39</v>
      </c>
      <c r="F21" s="1" t="s">
        <v>108</v>
      </c>
      <c r="I21" s="1">
        <v>16</v>
      </c>
      <c r="Q21" s="37">
        <v>18</v>
      </c>
      <c r="R21" s="33" t="s">
        <v>56</v>
      </c>
      <c r="S21" s="34" t="s">
        <v>208</v>
      </c>
      <c r="T21" s="38" t="s">
        <v>209</v>
      </c>
    </row>
    <row r="22" spans="1:20" ht="17" x14ac:dyDescent="0.15">
      <c r="A22" s="2" t="s">
        <v>61</v>
      </c>
      <c r="F22" s="1" t="s">
        <v>109</v>
      </c>
      <c r="I22" s="1">
        <v>17</v>
      </c>
      <c r="Q22" s="37">
        <v>19</v>
      </c>
      <c r="R22" s="33" t="s">
        <v>16</v>
      </c>
      <c r="S22" s="34" t="s">
        <v>210</v>
      </c>
      <c r="T22" s="39" t="s">
        <v>211</v>
      </c>
    </row>
    <row r="23" spans="1:20" ht="17" x14ac:dyDescent="0.15">
      <c r="A23" s="2" t="s">
        <v>20</v>
      </c>
      <c r="F23" s="1" t="s">
        <v>110</v>
      </c>
      <c r="I23" s="1">
        <v>18</v>
      </c>
      <c r="Q23" s="37">
        <v>20</v>
      </c>
      <c r="R23" s="33" t="s">
        <v>58</v>
      </c>
      <c r="S23" s="34" t="s">
        <v>212</v>
      </c>
      <c r="T23" s="38" t="s">
        <v>213</v>
      </c>
    </row>
    <row r="24" spans="1:20" ht="17" x14ac:dyDescent="0.15">
      <c r="A24" s="2" t="s">
        <v>40</v>
      </c>
      <c r="F24" s="1" t="s">
        <v>111</v>
      </c>
      <c r="I24" s="1">
        <v>19</v>
      </c>
      <c r="Q24" s="37">
        <v>21</v>
      </c>
      <c r="R24" s="33" t="s">
        <v>36</v>
      </c>
      <c r="S24" s="34" t="s">
        <v>214</v>
      </c>
      <c r="T24" s="38" t="s">
        <v>215</v>
      </c>
    </row>
    <row r="25" spans="1:20" ht="17" x14ac:dyDescent="0.15">
      <c r="A25" s="2" t="s">
        <v>62</v>
      </c>
      <c r="F25" s="1" t="s">
        <v>112</v>
      </c>
      <c r="I25" s="1">
        <v>20</v>
      </c>
      <c r="Q25" s="37">
        <v>22</v>
      </c>
      <c r="R25" s="33" t="s">
        <v>17</v>
      </c>
      <c r="S25" s="34" t="s">
        <v>216</v>
      </c>
      <c r="T25" s="38" t="s">
        <v>217</v>
      </c>
    </row>
    <row r="26" spans="1:20" ht="17" x14ac:dyDescent="0.15">
      <c r="A26" s="2" t="s">
        <v>21</v>
      </c>
      <c r="F26" s="1" t="s">
        <v>113</v>
      </c>
      <c r="I26" s="1">
        <v>21</v>
      </c>
      <c r="Q26" s="37">
        <v>23</v>
      </c>
      <c r="R26" s="33" t="s">
        <v>17</v>
      </c>
      <c r="S26" s="34" t="s">
        <v>218</v>
      </c>
      <c r="T26" s="38" t="s">
        <v>219</v>
      </c>
    </row>
    <row r="27" spans="1:20" ht="17" x14ac:dyDescent="0.15">
      <c r="A27" s="2" t="s">
        <v>41</v>
      </c>
      <c r="F27" s="1" t="s">
        <v>114</v>
      </c>
      <c r="I27" s="1">
        <v>22</v>
      </c>
      <c r="Q27" s="37">
        <v>24</v>
      </c>
      <c r="R27" s="33" t="s">
        <v>17</v>
      </c>
      <c r="S27" s="34" t="s">
        <v>220</v>
      </c>
      <c r="T27" s="38" t="s">
        <v>221</v>
      </c>
    </row>
    <row r="28" spans="1:20" ht="17" x14ac:dyDescent="0.15">
      <c r="A28" s="2" t="s">
        <v>22</v>
      </c>
      <c r="F28" s="1" t="s">
        <v>115</v>
      </c>
      <c r="I28" s="1">
        <v>23</v>
      </c>
      <c r="Q28" s="37">
        <v>25</v>
      </c>
      <c r="R28" s="33" t="s">
        <v>37</v>
      </c>
      <c r="S28" s="34" t="s">
        <v>222</v>
      </c>
      <c r="T28" s="38" t="s">
        <v>223</v>
      </c>
    </row>
    <row r="29" spans="1:20" ht="17" x14ac:dyDescent="0.15">
      <c r="A29" s="2" t="s">
        <v>42</v>
      </c>
      <c r="F29" s="1" t="s">
        <v>93</v>
      </c>
      <c r="I29" s="1">
        <v>24</v>
      </c>
      <c r="Q29" s="37">
        <v>26</v>
      </c>
      <c r="R29" s="33" t="s">
        <v>59</v>
      </c>
      <c r="S29" s="34" t="s">
        <v>224</v>
      </c>
      <c r="T29" s="38" t="s">
        <v>225</v>
      </c>
    </row>
    <row r="30" spans="1:20" ht="17" x14ac:dyDescent="0.15">
      <c r="A30" s="2" t="s">
        <v>64</v>
      </c>
      <c r="F30" s="1" t="s">
        <v>116</v>
      </c>
      <c r="I30" s="1">
        <v>25</v>
      </c>
      <c r="Q30" s="37">
        <v>27</v>
      </c>
      <c r="R30" s="33" t="s">
        <v>59</v>
      </c>
      <c r="S30" s="34" t="s">
        <v>226</v>
      </c>
      <c r="T30" s="38" t="s">
        <v>227</v>
      </c>
    </row>
    <row r="31" spans="1:20" ht="17" x14ac:dyDescent="0.15">
      <c r="A31" s="2" t="s">
        <v>24</v>
      </c>
      <c r="F31" s="1" t="s">
        <v>117</v>
      </c>
      <c r="I31" s="1">
        <v>26</v>
      </c>
      <c r="Q31" s="37">
        <v>28</v>
      </c>
      <c r="R31" s="33" t="s">
        <v>19</v>
      </c>
      <c r="S31" s="34" t="s">
        <v>228</v>
      </c>
      <c r="T31" s="38" t="s">
        <v>229</v>
      </c>
    </row>
    <row r="32" spans="1:20" ht="17" x14ac:dyDescent="0.15">
      <c r="A32" s="2" t="s">
        <v>43</v>
      </c>
      <c r="F32" s="1" t="s">
        <v>118</v>
      </c>
      <c r="I32" s="1">
        <v>27</v>
      </c>
      <c r="Q32" s="37">
        <v>29</v>
      </c>
      <c r="R32" s="33" t="s">
        <v>19</v>
      </c>
      <c r="S32" s="34" t="s">
        <v>230</v>
      </c>
      <c r="T32" s="38" t="s">
        <v>231</v>
      </c>
    </row>
    <row r="33" spans="1:20" ht="17" x14ac:dyDescent="0.15">
      <c r="A33" s="2" t="s">
        <v>78</v>
      </c>
      <c r="F33" s="1" t="s">
        <v>94</v>
      </c>
      <c r="I33" s="1">
        <v>28</v>
      </c>
      <c r="Q33" s="37">
        <v>30</v>
      </c>
      <c r="R33" s="33" t="s">
        <v>19</v>
      </c>
      <c r="S33" s="34" t="s">
        <v>232</v>
      </c>
      <c r="T33" s="38" t="s">
        <v>233</v>
      </c>
    </row>
    <row r="34" spans="1:20" ht="17" x14ac:dyDescent="0.15">
      <c r="A34" s="2" t="s">
        <v>44</v>
      </c>
      <c r="F34" s="1" t="s">
        <v>119</v>
      </c>
      <c r="I34" s="1">
        <v>29</v>
      </c>
      <c r="Q34" s="37">
        <v>31</v>
      </c>
      <c r="R34" s="33" t="s">
        <v>19</v>
      </c>
      <c r="S34" s="34" t="s">
        <v>234</v>
      </c>
      <c r="T34" s="38" t="s">
        <v>235</v>
      </c>
    </row>
    <row r="35" spans="1:20" ht="17" x14ac:dyDescent="0.15">
      <c r="A35" s="2" t="s">
        <v>66</v>
      </c>
      <c r="F35" s="1" t="s">
        <v>95</v>
      </c>
      <c r="I35" s="1">
        <v>30</v>
      </c>
      <c r="Q35" s="37">
        <v>32</v>
      </c>
      <c r="R35" s="33" t="s">
        <v>19</v>
      </c>
      <c r="S35" s="34" t="s">
        <v>236</v>
      </c>
      <c r="T35" s="38" t="s">
        <v>237</v>
      </c>
    </row>
    <row r="36" spans="1:20" ht="17" x14ac:dyDescent="0.15">
      <c r="A36" s="2" t="s">
        <v>25</v>
      </c>
      <c r="F36" s="1" t="s">
        <v>120</v>
      </c>
      <c r="I36" s="1">
        <v>31</v>
      </c>
      <c r="Q36" s="37">
        <v>33</v>
      </c>
      <c r="R36" s="33" t="s">
        <v>19</v>
      </c>
      <c r="S36" s="34" t="s">
        <v>238</v>
      </c>
      <c r="T36" s="38" t="s">
        <v>239</v>
      </c>
    </row>
    <row r="37" spans="1:20" ht="17" x14ac:dyDescent="0.15">
      <c r="A37" s="2" t="s">
        <v>45</v>
      </c>
      <c r="F37" s="1" t="s">
        <v>122</v>
      </c>
      <c r="Q37" s="37">
        <v>34</v>
      </c>
      <c r="R37" s="33" t="s">
        <v>19</v>
      </c>
      <c r="S37" s="34" t="s">
        <v>240</v>
      </c>
      <c r="T37" s="38" t="s">
        <v>241</v>
      </c>
    </row>
    <row r="38" spans="1:20" ht="17" x14ac:dyDescent="0.15">
      <c r="A38" s="2" t="s">
        <v>67</v>
      </c>
      <c r="F38" s="1" t="s">
        <v>123</v>
      </c>
      <c r="Q38" s="37">
        <v>35</v>
      </c>
      <c r="R38" s="33" t="s">
        <v>19</v>
      </c>
      <c r="S38" s="34" t="s">
        <v>242</v>
      </c>
      <c r="T38" s="38" t="s">
        <v>243</v>
      </c>
    </row>
    <row r="39" spans="1:20" ht="17" x14ac:dyDescent="0.15">
      <c r="A39" s="2" t="s">
        <v>68</v>
      </c>
      <c r="F39" s="1" t="s">
        <v>124</v>
      </c>
      <c r="Q39" s="37">
        <v>36</v>
      </c>
      <c r="R39" s="33" t="s">
        <v>19</v>
      </c>
      <c r="S39" s="34" t="s">
        <v>244</v>
      </c>
      <c r="T39" s="38" t="s">
        <v>245</v>
      </c>
    </row>
    <row r="40" spans="1:20" ht="17" x14ac:dyDescent="0.15">
      <c r="A40" s="2" t="s">
        <v>46</v>
      </c>
      <c r="F40" s="1" t="s">
        <v>125</v>
      </c>
      <c r="Q40" s="37">
        <v>37</v>
      </c>
      <c r="R40" s="33" t="s">
        <v>19</v>
      </c>
      <c r="S40" s="34" t="s">
        <v>246</v>
      </c>
      <c r="T40" s="38" t="s">
        <v>247</v>
      </c>
    </row>
    <row r="41" spans="1:20" ht="17" x14ac:dyDescent="0.15">
      <c r="A41" s="2" t="s">
        <v>26</v>
      </c>
      <c r="F41" s="1" t="s">
        <v>126</v>
      </c>
      <c r="Q41" s="37">
        <v>38</v>
      </c>
      <c r="R41" s="33" t="s">
        <v>19</v>
      </c>
      <c r="S41" s="34" t="s">
        <v>186</v>
      </c>
      <c r="T41" s="39" t="s">
        <v>248</v>
      </c>
    </row>
    <row r="42" spans="1:20" ht="17" x14ac:dyDescent="0.15">
      <c r="A42" s="2" t="s">
        <v>27</v>
      </c>
      <c r="F42" s="1" t="s">
        <v>127</v>
      </c>
      <c r="Q42" s="37">
        <v>39</v>
      </c>
      <c r="R42" s="33" t="s">
        <v>19</v>
      </c>
      <c r="S42" s="34" t="s">
        <v>249</v>
      </c>
      <c r="T42" s="38" t="s">
        <v>250</v>
      </c>
    </row>
    <row r="43" spans="1:20" ht="17" x14ac:dyDescent="0.15">
      <c r="A43" s="2" t="s">
        <v>47</v>
      </c>
      <c r="F43" s="1" t="s">
        <v>128</v>
      </c>
      <c r="Q43" s="37">
        <v>40</v>
      </c>
      <c r="R43" s="33" t="s">
        <v>39</v>
      </c>
      <c r="S43" s="34" t="s">
        <v>242</v>
      </c>
      <c r="T43" s="38" t="s">
        <v>251</v>
      </c>
    </row>
    <row r="44" spans="1:20" ht="17" x14ac:dyDescent="0.15">
      <c r="A44" s="2" t="s">
        <v>69</v>
      </c>
      <c r="F44" s="1" t="s">
        <v>129</v>
      </c>
      <c r="Q44" s="37">
        <v>41</v>
      </c>
      <c r="R44" s="33" t="s">
        <v>39</v>
      </c>
      <c r="S44" s="34" t="s">
        <v>252</v>
      </c>
      <c r="T44" s="38" t="s">
        <v>253</v>
      </c>
    </row>
    <row r="45" spans="1:20" ht="17" x14ac:dyDescent="0.15">
      <c r="A45" s="2" t="s">
        <v>28</v>
      </c>
      <c r="F45" s="1" t="s">
        <v>130</v>
      </c>
      <c r="Q45" s="37">
        <v>42</v>
      </c>
      <c r="R45" s="33" t="s">
        <v>39</v>
      </c>
      <c r="S45" s="34" t="s">
        <v>254</v>
      </c>
      <c r="T45" s="38" t="s">
        <v>255</v>
      </c>
    </row>
    <row r="46" spans="1:20" ht="17" x14ac:dyDescent="0.15">
      <c r="A46" s="2" t="s">
        <v>48</v>
      </c>
      <c r="F46" s="1" t="s">
        <v>131</v>
      </c>
      <c r="Q46" s="37">
        <v>43</v>
      </c>
      <c r="R46" s="33" t="s">
        <v>39</v>
      </c>
      <c r="S46" s="34" t="s">
        <v>256</v>
      </c>
      <c r="T46" s="38" t="s">
        <v>257</v>
      </c>
    </row>
    <row r="47" spans="1:20" ht="17" x14ac:dyDescent="0.15">
      <c r="A47" s="2" t="s">
        <v>70</v>
      </c>
      <c r="F47" s="1" t="s">
        <v>132</v>
      </c>
      <c r="Q47" s="37">
        <v>44</v>
      </c>
      <c r="R47" s="33" t="s">
        <v>20</v>
      </c>
      <c r="S47" s="34" t="s">
        <v>258</v>
      </c>
      <c r="T47" s="38" t="s">
        <v>259</v>
      </c>
    </row>
    <row r="48" spans="1:20" ht="17" x14ac:dyDescent="0.15">
      <c r="A48" s="2" t="s">
        <v>29</v>
      </c>
      <c r="F48" s="1" t="s">
        <v>133</v>
      </c>
      <c r="Q48" s="37">
        <v>45</v>
      </c>
      <c r="R48" s="33" t="s">
        <v>40</v>
      </c>
      <c r="S48" s="34" t="s">
        <v>260</v>
      </c>
      <c r="T48" s="38" t="s">
        <v>261</v>
      </c>
    </row>
    <row r="49" spans="1:20" ht="17" x14ac:dyDescent="0.15">
      <c r="A49" s="2" t="s">
        <v>49</v>
      </c>
      <c r="F49" s="1" t="s">
        <v>134</v>
      </c>
      <c r="Q49" s="37">
        <v>46</v>
      </c>
      <c r="R49" s="33" t="s">
        <v>40</v>
      </c>
      <c r="S49" s="34" t="s">
        <v>262</v>
      </c>
      <c r="T49" s="38" t="s">
        <v>263</v>
      </c>
    </row>
    <row r="50" spans="1:20" ht="16" x14ac:dyDescent="0.15">
      <c r="A50" s="2" t="s">
        <v>71</v>
      </c>
      <c r="F50" s="1" t="s">
        <v>135</v>
      </c>
      <c r="Q50" s="37">
        <v>47</v>
      </c>
      <c r="R50" s="33" t="s">
        <v>62</v>
      </c>
      <c r="S50" s="36" t="s">
        <v>264</v>
      </c>
      <c r="T50" s="38" t="s">
        <v>265</v>
      </c>
    </row>
    <row r="51" spans="1:20" ht="17" x14ac:dyDescent="0.15">
      <c r="A51" s="2" t="s">
        <v>30</v>
      </c>
      <c r="F51" s="1" t="s">
        <v>136</v>
      </c>
      <c r="Q51" s="37">
        <v>48</v>
      </c>
      <c r="R51" s="33" t="s">
        <v>62</v>
      </c>
      <c r="S51" s="34" t="s">
        <v>266</v>
      </c>
      <c r="T51" s="38" t="s">
        <v>267</v>
      </c>
    </row>
    <row r="52" spans="1:20" ht="17" x14ac:dyDescent="0.15">
      <c r="A52" s="2" t="s">
        <v>50</v>
      </c>
      <c r="F52" s="1" t="s">
        <v>137</v>
      </c>
      <c r="Q52" s="37">
        <v>49</v>
      </c>
      <c r="R52" s="33" t="s">
        <v>62</v>
      </c>
      <c r="S52" s="34" t="s">
        <v>214</v>
      </c>
      <c r="T52" s="38" t="s">
        <v>268</v>
      </c>
    </row>
    <row r="53" spans="1:20" ht="17" x14ac:dyDescent="0.15">
      <c r="A53" s="2" t="s">
        <v>72</v>
      </c>
      <c r="F53" s="1" t="s">
        <v>138</v>
      </c>
      <c r="Q53" s="37">
        <v>50</v>
      </c>
      <c r="R53" s="33" t="s">
        <v>24</v>
      </c>
      <c r="S53" s="34" t="s">
        <v>269</v>
      </c>
      <c r="T53" s="38" t="s">
        <v>270</v>
      </c>
    </row>
    <row r="54" spans="1:20" ht="17" x14ac:dyDescent="0.15">
      <c r="A54" s="2" t="s">
        <v>55</v>
      </c>
      <c r="F54" s="1" t="s">
        <v>139</v>
      </c>
      <c r="Q54" s="37">
        <v>51</v>
      </c>
      <c r="R54" s="33" t="s">
        <v>66</v>
      </c>
      <c r="S54" s="34" t="s">
        <v>178</v>
      </c>
      <c r="T54" s="38" t="s">
        <v>271</v>
      </c>
    </row>
    <row r="55" spans="1:20" ht="17" x14ac:dyDescent="0.15">
      <c r="A55" s="2" t="s">
        <v>31</v>
      </c>
      <c r="F55" s="1" t="s">
        <v>140</v>
      </c>
      <c r="Q55" s="37">
        <v>52</v>
      </c>
      <c r="R55" s="33" t="s">
        <v>25</v>
      </c>
      <c r="S55" s="34" t="s">
        <v>272</v>
      </c>
      <c r="T55" s="38" t="s">
        <v>273</v>
      </c>
    </row>
    <row r="56" spans="1:20" ht="17" x14ac:dyDescent="0.15">
      <c r="A56" s="2" t="s">
        <v>51</v>
      </c>
      <c r="F56" s="1" t="s">
        <v>141</v>
      </c>
      <c r="Q56" s="37">
        <v>53</v>
      </c>
      <c r="R56" s="33" t="s">
        <v>68</v>
      </c>
      <c r="S56" s="34" t="s">
        <v>274</v>
      </c>
      <c r="T56" s="38" t="s">
        <v>275</v>
      </c>
    </row>
    <row r="57" spans="1:20" ht="17" x14ac:dyDescent="0.15">
      <c r="A57" s="2" t="s">
        <v>73</v>
      </c>
      <c r="F57" s="1" t="s">
        <v>142</v>
      </c>
      <c r="Q57" s="37">
        <v>54</v>
      </c>
      <c r="R57" s="33" t="s">
        <v>68</v>
      </c>
      <c r="S57" s="34" t="s">
        <v>276</v>
      </c>
      <c r="T57" s="38" t="s">
        <v>277</v>
      </c>
    </row>
    <row r="58" spans="1:20" ht="17" x14ac:dyDescent="0.15">
      <c r="A58" s="2" t="s">
        <v>32</v>
      </c>
      <c r="F58" s="1" t="s">
        <v>143</v>
      </c>
      <c r="Q58" s="37">
        <v>55</v>
      </c>
      <c r="R58" s="33" t="s">
        <v>27</v>
      </c>
      <c r="S58" s="34" t="s">
        <v>278</v>
      </c>
      <c r="T58" s="38" t="s">
        <v>279</v>
      </c>
    </row>
    <row r="59" spans="1:20" ht="17" x14ac:dyDescent="0.15">
      <c r="A59" s="2" t="s">
        <v>52</v>
      </c>
      <c r="F59" s="1" t="s">
        <v>144</v>
      </c>
      <c r="Q59" s="37">
        <v>56</v>
      </c>
      <c r="R59" s="33" t="s">
        <v>48</v>
      </c>
      <c r="S59" s="34" t="s">
        <v>178</v>
      </c>
      <c r="T59" s="38" t="s">
        <v>280</v>
      </c>
    </row>
    <row r="60" spans="1:20" ht="17" x14ac:dyDescent="0.15">
      <c r="A60" s="2" t="s">
        <v>74</v>
      </c>
      <c r="F60" s="1" t="s">
        <v>145</v>
      </c>
      <c r="Q60" s="37">
        <v>57</v>
      </c>
      <c r="R60" s="33" t="s">
        <v>48</v>
      </c>
      <c r="S60" s="34" t="s">
        <v>281</v>
      </c>
      <c r="T60" s="38" t="s">
        <v>282</v>
      </c>
    </row>
    <row r="61" spans="1:20" ht="17" x14ac:dyDescent="0.15">
      <c r="A61" s="2" t="s">
        <v>53</v>
      </c>
      <c r="F61" s="1" t="s">
        <v>146</v>
      </c>
      <c r="Q61" s="37">
        <v>58</v>
      </c>
      <c r="R61" s="33" t="s">
        <v>29</v>
      </c>
      <c r="S61" s="34" t="s">
        <v>283</v>
      </c>
      <c r="T61" s="38" t="s">
        <v>284</v>
      </c>
    </row>
    <row r="62" spans="1:20" ht="17" x14ac:dyDescent="0.15">
      <c r="A62" s="2" t="s">
        <v>75</v>
      </c>
      <c r="F62" s="1" t="s">
        <v>147</v>
      </c>
      <c r="Q62" s="37">
        <v>59</v>
      </c>
      <c r="R62" s="33" t="s">
        <v>71</v>
      </c>
      <c r="S62" s="34" t="s">
        <v>285</v>
      </c>
      <c r="T62" s="38" t="s">
        <v>286</v>
      </c>
    </row>
    <row r="63" spans="1:20" ht="17" x14ac:dyDescent="0.15">
      <c r="A63" s="2" t="s">
        <v>33</v>
      </c>
      <c r="F63" s="1" t="s">
        <v>148</v>
      </c>
      <c r="Q63" s="37">
        <v>60</v>
      </c>
      <c r="R63" s="33" t="s">
        <v>31</v>
      </c>
      <c r="S63" s="34" t="s">
        <v>287</v>
      </c>
      <c r="T63" s="38" t="s">
        <v>288</v>
      </c>
    </row>
    <row r="64" spans="1:20" ht="17" x14ac:dyDescent="0.15">
      <c r="A64" s="2" t="s">
        <v>54</v>
      </c>
      <c r="F64" s="1" t="s">
        <v>121</v>
      </c>
      <c r="Q64" s="37">
        <v>61</v>
      </c>
      <c r="R64" s="33" t="s">
        <v>73</v>
      </c>
      <c r="S64" s="34" t="s">
        <v>289</v>
      </c>
      <c r="T64" s="38" t="s">
        <v>290</v>
      </c>
    </row>
    <row r="65" spans="1:20" ht="17" x14ac:dyDescent="0.15">
      <c r="A65" s="2" t="s">
        <v>76</v>
      </c>
      <c r="F65" s="1" t="s">
        <v>149</v>
      </c>
      <c r="Q65" s="37">
        <v>62</v>
      </c>
      <c r="R65" s="33" t="s">
        <v>53</v>
      </c>
      <c r="S65" s="34" t="s">
        <v>291</v>
      </c>
      <c r="T65" s="38" t="s">
        <v>292</v>
      </c>
    </row>
    <row r="66" spans="1:20" ht="17" x14ac:dyDescent="0.15">
      <c r="A66" s="2" t="s">
        <v>77</v>
      </c>
      <c r="F66" s="1" t="s">
        <v>150</v>
      </c>
      <c r="Q66" s="37">
        <v>63</v>
      </c>
      <c r="R66" s="33" t="s">
        <v>75</v>
      </c>
      <c r="S66" s="34" t="s">
        <v>293</v>
      </c>
      <c r="T66" s="38" t="s">
        <v>294</v>
      </c>
    </row>
    <row r="67" spans="1:20" ht="17" x14ac:dyDescent="0.15">
      <c r="A67" s="3" t="s">
        <v>34</v>
      </c>
      <c r="F67" s="1" t="s">
        <v>151</v>
      </c>
      <c r="Q67" s="44">
        <v>64</v>
      </c>
      <c r="R67" s="45" t="s">
        <v>54</v>
      </c>
      <c r="S67" s="46" t="s">
        <v>295</v>
      </c>
      <c r="T67" s="47" t="s">
        <v>296</v>
      </c>
    </row>
    <row r="68" spans="1:20" x14ac:dyDescent="0.15">
      <c r="F68" s="1" t="s">
        <v>152</v>
      </c>
    </row>
    <row r="69" spans="1:20" x14ac:dyDescent="0.15">
      <c r="F69" s="1" t="s">
        <v>153</v>
      </c>
    </row>
    <row r="70" spans="1:20" x14ac:dyDescent="0.15">
      <c r="F70" s="1" t="s">
        <v>155</v>
      </c>
    </row>
    <row r="71" spans="1:20" x14ac:dyDescent="0.15">
      <c r="F71" s="1" t="s">
        <v>156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D8C3-AF3E-45DE-85FE-62BA1BF47E8B}">
  <sheetPr codeName="Sheet2"/>
  <dimension ref="A1:G9"/>
  <sheetViews>
    <sheetView workbookViewId="0">
      <selection activeCell="B7" sqref="B7"/>
    </sheetView>
  </sheetViews>
  <sheetFormatPr baseColWidth="10" defaultColWidth="13.5" defaultRowHeight="14" x14ac:dyDescent="0.2"/>
  <cols>
    <col min="1" max="1" width="15.1640625" style="50" customWidth="1"/>
    <col min="2" max="2" width="13.5" style="50"/>
    <col min="3" max="3" width="6.1640625" style="50" customWidth="1"/>
    <col min="4" max="16384" width="13.5" style="50"/>
  </cols>
  <sheetData>
    <row r="1" spans="1:7" ht="20.25" customHeight="1" x14ac:dyDescent="0.2">
      <c r="A1" s="82" t="s">
        <v>168</v>
      </c>
      <c r="B1" s="82"/>
      <c r="C1" s="82"/>
      <c r="D1" s="82"/>
      <c r="E1" s="82"/>
      <c r="F1" s="82"/>
      <c r="G1" s="82"/>
    </row>
    <row r="2" spans="1:7" ht="20.25" customHeight="1" x14ac:dyDescent="0.2">
      <c r="A2" s="81" t="s">
        <v>297</v>
      </c>
      <c r="B2" s="81"/>
      <c r="C2" s="81"/>
      <c r="D2" s="81"/>
      <c r="E2" s="81"/>
      <c r="F2" s="81"/>
      <c r="G2" s="81"/>
    </row>
    <row r="3" spans="1:7" ht="20.25" customHeight="1" x14ac:dyDescent="0.2">
      <c r="A3" s="81" t="s">
        <v>160</v>
      </c>
      <c r="B3" s="81"/>
      <c r="C3" s="81"/>
      <c r="D3" s="81"/>
      <c r="E3" s="81"/>
      <c r="F3" s="81"/>
      <c r="G3" s="81"/>
    </row>
    <row r="5" spans="1:7" ht="27.75" customHeight="1" x14ac:dyDescent="0.2">
      <c r="A5" s="83" t="s">
        <v>169</v>
      </c>
      <c r="B5" s="83"/>
      <c r="C5" s="83"/>
      <c r="D5" s="83"/>
      <c r="E5" s="83"/>
      <c r="F5" s="83"/>
      <c r="G5" s="83"/>
    </row>
    <row r="7" spans="1:7" ht="24" customHeight="1" x14ac:dyDescent="0.2">
      <c r="A7" s="49" t="s">
        <v>170</v>
      </c>
      <c r="B7" s="48">
        <v>2</v>
      </c>
      <c r="C7" s="51" t="s">
        <v>173</v>
      </c>
    </row>
    <row r="8" spans="1:7" ht="24" customHeight="1" x14ac:dyDescent="0.2">
      <c r="A8" s="49" t="s">
        <v>171</v>
      </c>
      <c r="D8" s="84" t="str">
        <f>VLOOKUP($B$7,donviduthi[],3,0)</f>
        <v>THPT CHUYÊN LÊ QUÝ ĐÔN</v>
      </c>
      <c r="E8" s="84"/>
      <c r="F8" s="84"/>
      <c r="G8" s="84"/>
    </row>
    <row r="9" spans="1:7" ht="24" customHeight="1" x14ac:dyDescent="0.2">
      <c r="A9" s="49" t="s">
        <v>13</v>
      </c>
      <c r="C9" s="84" t="str">
        <f>VLOOKUP($B$7,donviduthi[],2,0)</f>
        <v>THÀNH PHỐ ĐÀ NẴNG</v>
      </c>
      <c r="D9" s="84"/>
      <c r="E9" s="84"/>
      <c r="F9" s="84"/>
      <c r="G9" s="84"/>
    </row>
  </sheetData>
  <sheetProtection algorithmName="SHA-512" hashValue="XzfmYwPBDy5J96RwLEEEQ9DWXMzAu5CNP1yMZ0rDPxJFOQKZvJwhi+W8R1/aDcpHnios+DUHSBSQwZDmiM/ySQ==" saltValue="tbN3dZ5BL7FqETu0B3Lnxg==" spinCount="100000" sheet="1" objects="1" scenarios="1" formatCells="0" formatColumns="0"/>
  <mergeCells count="6">
    <mergeCell ref="A2:G2"/>
    <mergeCell ref="A1:G1"/>
    <mergeCell ref="A5:G5"/>
    <mergeCell ref="D8:G8"/>
    <mergeCell ref="C9:G9"/>
    <mergeCell ref="A3:G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B07D3-17B7-46CA-B1DA-FD9331ADF0EC}">
          <x14:formula1>
            <xm:f>Data!$Q$4:$Q$67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C674-C22A-45F1-BE52-4422668D0AA4}">
  <sheetPr codeName="Sheet4">
    <pageSetUpPr fitToPage="1"/>
  </sheetPr>
  <dimension ref="A1:M48"/>
  <sheetViews>
    <sheetView tabSelected="1" workbookViewId="0">
      <selection activeCell="F11" sqref="F11"/>
    </sheetView>
  </sheetViews>
  <sheetFormatPr baseColWidth="10" defaultColWidth="14.1640625" defaultRowHeight="21.5" customHeight="1" x14ac:dyDescent="0.2"/>
  <cols>
    <col min="1" max="1" width="6.5" style="6" customWidth="1"/>
    <col min="2" max="2" width="35.5" style="6" customWidth="1"/>
    <col min="3" max="3" width="8.83203125" style="6" customWidth="1"/>
    <col min="4" max="4" width="15.5" style="6" customWidth="1"/>
    <col min="5" max="5" width="23.33203125" style="6" customWidth="1"/>
    <col min="6" max="6" width="33.33203125" style="6" customWidth="1"/>
    <col min="7" max="9" width="6.6640625" style="6" customWidth="1"/>
    <col min="10" max="10" width="16.5" style="6" customWidth="1"/>
    <col min="11" max="11" width="8.6640625" style="6" customWidth="1"/>
    <col min="12" max="12" width="61.33203125" style="6" customWidth="1"/>
    <col min="13" max="13" width="15.5" style="6" customWidth="1"/>
    <col min="14" max="16384" width="14.1640625" style="6"/>
  </cols>
  <sheetData>
    <row r="1" spans="1:13" ht="21.5" customHeight="1" x14ac:dyDescent="0.2">
      <c r="A1" s="92" t="s">
        <v>168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21.5" customHeight="1" x14ac:dyDescent="0.2">
      <c r="A2" s="85" t="s">
        <v>297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21.5" customHeight="1" x14ac:dyDescent="0.2">
      <c r="A3" s="85" t="s">
        <v>302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30" customHeight="1" x14ac:dyDescent="0.2">
      <c r="A4" s="95" t="s">
        <v>301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t="21.5" customHeight="1" thickBot="1" x14ac:dyDescent="0.25">
      <c r="A5" s="60"/>
      <c r="B5" s="60"/>
      <c r="C5" s="60"/>
      <c r="D5" s="60"/>
      <c r="E5" s="60"/>
      <c r="F5" s="61"/>
      <c r="G5" s="60"/>
      <c r="H5" s="60"/>
      <c r="I5" s="60"/>
      <c r="J5" s="60"/>
      <c r="K5" s="60"/>
      <c r="L5" s="60"/>
      <c r="M5" s="60"/>
    </row>
    <row r="6" spans="1:13" s="52" customFormat="1" ht="21.5" customHeight="1" x14ac:dyDescent="0.2">
      <c r="A6" s="86" t="s">
        <v>1</v>
      </c>
      <c r="B6" s="88" t="s">
        <v>11</v>
      </c>
      <c r="C6" s="88" t="s">
        <v>4</v>
      </c>
      <c r="D6" s="88" t="s">
        <v>5</v>
      </c>
      <c r="E6" s="93" t="s">
        <v>303</v>
      </c>
      <c r="F6" s="88" t="s">
        <v>305</v>
      </c>
      <c r="G6" s="88" t="s">
        <v>2</v>
      </c>
      <c r="H6" s="88"/>
      <c r="I6" s="88"/>
      <c r="J6" s="88" t="s">
        <v>3</v>
      </c>
      <c r="K6" s="88" t="s">
        <v>4</v>
      </c>
      <c r="L6" s="93" t="s">
        <v>163</v>
      </c>
      <c r="M6" s="90" t="s">
        <v>5</v>
      </c>
    </row>
    <row r="7" spans="1:13" s="52" customFormat="1" ht="21.5" customHeight="1" x14ac:dyDescent="0.2">
      <c r="A7" s="87"/>
      <c r="B7" s="89"/>
      <c r="C7" s="89"/>
      <c r="D7" s="89"/>
      <c r="E7" s="94"/>
      <c r="F7" s="89"/>
      <c r="G7" s="64" t="s">
        <v>298</v>
      </c>
      <c r="H7" s="64" t="s">
        <v>299</v>
      </c>
      <c r="I7" s="64" t="s">
        <v>300</v>
      </c>
      <c r="J7" s="89"/>
      <c r="K7" s="89"/>
      <c r="L7" s="94"/>
      <c r="M7" s="91"/>
    </row>
    <row r="8" spans="1:13" s="52" customFormat="1" ht="27.75" customHeight="1" x14ac:dyDescent="0.2">
      <c r="A8" s="18" t="str">
        <f>IF(F8&lt;&gt;"",ROW()-7,"")</f>
        <v/>
      </c>
      <c r="B8" s="53"/>
      <c r="C8" s="53"/>
      <c r="D8" s="53"/>
      <c r="E8" s="53" t="s">
        <v>304</v>
      </c>
      <c r="F8" s="9"/>
      <c r="G8" s="9"/>
      <c r="H8" s="9"/>
      <c r="I8" s="9"/>
      <c r="J8" s="9"/>
      <c r="K8" s="9" t="str">
        <f>IF(E8="Thay đổi học sinh",C8,"")</f>
        <v/>
      </c>
      <c r="L8" s="59" t="str">
        <f>IF(E8="Thay đổi học sinh",VLOOKUP('1. Thông tin chung'!$B$7,donviduthi[],3,0)&amp;" - "&amp;VLOOKUP('1. Thông tin chung'!$B$7,donviduthi[],2,0),"")</f>
        <v/>
      </c>
      <c r="M8" s="10"/>
    </row>
    <row r="9" spans="1:13" s="52" customFormat="1" ht="27.75" customHeight="1" x14ac:dyDescent="0.2">
      <c r="A9" s="18" t="str">
        <f t="shared" ref="A9:A47" si="0">IF(F9&lt;&gt;"",ROW()-7,"")</f>
        <v/>
      </c>
      <c r="B9" s="53"/>
      <c r="C9" s="53"/>
      <c r="D9" s="53"/>
      <c r="E9" s="53"/>
      <c r="F9" s="9"/>
      <c r="G9" s="9"/>
      <c r="H9" s="9"/>
      <c r="I9" s="9"/>
      <c r="J9" s="9"/>
      <c r="K9" s="9" t="str">
        <f t="shared" ref="K9:K27" si="1">IF(E9="Thay đổi học sinh",C9,"")</f>
        <v/>
      </c>
      <c r="L9" s="59" t="str">
        <f>IF(E9="Thay đổi học sinh",VLOOKUP('1. Thông tin chung'!$B$7,donviduthi[],3,0)&amp;" - "&amp;VLOOKUP('1. Thông tin chung'!$B$7,donviduthi[],2,0),"")</f>
        <v/>
      </c>
      <c r="M9" s="10"/>
    </row>
    <row r="10" spans="1:13" s="52" customFormat="1" ht="27.75" customHeight="1" x14ac:dyDescent="0.2">
      <c r="A10" s="18" t="str">
        <f t="shared" si="0"/>
        <v/>
      </c>
      <c r="B10" s="53"/>
      <c r="C10" s="53"/>
      <c r="D10" s="53"/>
      <c r="E10" s="53"/>
      <c r="F10" s="9"/>
      <c r="G10" s="9"/>
      <c r="H10" s="9"/>
      <c r="I10" s="9"/>
      <c r="J10" s="9"/>
      <c r="K10" s="9" t="str">
        <f t="shared" si="1"/>
        <v/>
      </c>
      <c r="L10" s="59" t="str">
        <f>IF(E10="Thay đổi học sinh",VLOOKUP('1. Thông tin chung'!$B$7,donviduthi[],3,0)&amp;" - "&amp;VLOOKUP('1. Thông tin chung'!$B$7,donviduthi[],2,0),"")</f>
        <v/>
      </c>
      <c r="M10" s="10"/>
    </row>
    <row r="11" spans="1:13" s="52" customFormat="1" ht="27.75" customHeight="1" x14ac:dyDescent="0.2">
      <c r="A11" s="18" t="str">
        <f t="shared" si="0"/>
        <v/>
      </c>
      <c r="B11" s="53"/>
      <c r="C11" s="53"/>
      <c r="D11" s="53"/>
      <c r="E11" s="53"/>
      <c r="F11" s="9"/>
      <c r="G11" s="9"/>
      <c r="H11" s="9"/>
      <c r="I11" s="9"/>
      <c r="J11" s="9"/>
      <c r="K11" s="9" t="str">
        <f t="shared" si="1"/>
        <v/>
      </c>
      <c r="L11" s="59" t="str">
        <f>IF(E11="Thay đổi học sinh",VLOOKUP('1. Thông tin chung'!$B$7,donviduthi[],3,0)&amp;" - "&amp;VLOOKUP('1. Thông tin chung'!$B$7,donviduthi[],2,0),"")</f>
        <v/>
      </c>
      <c r="M11" s="10"/>
    </row>
    <row r="12" spans="1:13" s="52" customFormat="1" ht="27.75" customHeight="1" x14ac:dyDescent="0.2">
      <c r="A12" s="18" t="str">
        <f t="shared" si="0"/>
        <v/>
      </c>
      <c r="B12" s="53"/>
      <c r="C12" s="53"/>
      <c r="D12" s="53"/>
      <c r="E12" s="53"/>
      <c r="F12" s="9"/>
      <c r="G12" s="9"/>
      <c r="H12" s="9"/>
      <c r="I12" s="9"/>
      <c r="J12" s="9"/>
      <c r="K12" s="9" t="str">
        <f t="shared" si="1"/>
        <v/>
      </c>
      <c r="L12" s="59" t="str">
        <f>IF(E12="Thay đổi học sinh",VLOOKUP('1. Thông tin chung'!$B$7,donviduthi[],3,0)&amp;" - "&amp;VLOOKUP('1. Thông tin chung'!$B$7,donviduthi[],2,0),"")</f>
        <v/>
      </c>
      <c r="M12" s="10"/>
    </row>
    <row r="13" spans="1:13" s="52" customFormat="1" ht="27.75" customHeight="1" x14ac:dyDescent="0.2">
      <c r="A13" s="18" t="str">
        <f t="shared" si="0"/>
        <v/>
      </c>
      <c r="B13" s="53"/>
      <c r="C13" s="53"/>
      <c r="D13" s="53"/>
      <c r="E13" s="53"/>
      <c r="F13" s="9"/>
      <c r="G13" s="9"/>
      <c r="H13" s="9"/>
      <c r="I13" s="9"/>
      <c r="J13" s="9"/>
      <c r="K13" s="9" t="str">
        <f t="shared" si="1"/>
        <v/>
      </c>
      <c r="L13" s="59" t="str">
        <f>IF(E13="Thay đổi học sinh",VLOOKUP('1. Thông tin chung'!$B$7,donviduthi[],3,0)&amp;" - "&amp;VLOOKUP('1. Thông tin chung'!$B$7,donviduthi[],2,0),"")</f>
        <v/>
      </c>
      <c r="M13" s="10"/>
    </row>
    <row r="14" spans="1:13" s="52" customFormat="1" ht="27.75" customHeight="1" x14ac:dyDescent="0.2">
      <c r="A14" s="18" t="str">
        <f t="shared" si="0"/>
        <v/>
      </c>
      <c r="B14" s="53"/>
      <c r="C14" s="53"/>
      <c r="D14" s="53"/>
      <c r="E14" s="53"/>
      <c r="F14" s="9"/>
      <c r="G14" s="9"/>
      <c r="H14" s="9"/>
      <c r="I14" s="9"/>
      <c r="J14" s="9"/>
      <c r="K14" s="9" t="str">
        <f t="shared" si="1"/>
        <v/>
      </c>
      <c r="L14" s="59" t="str">
        <f>IF(E14="Thay đổi học sinh",VLOOKUP('1. Thông tin chung'!$B$7,donviduthi[],3,0)&amp;" - "&amp;VLOOKUP('1. Thông tin chung'!$B$7,donviduthi[],2,0),"")</f>
        <v/>
      </c>
      <c r="M14" s="10"/>
    </row>
    <row r="15" spans="1:13" s="52" customFormat="1" ht="27.75" customHeight="1" x14ac:dyDescent="0.2">
      <c r="A15" s="18" t="str">
        <f t="shared" si="0"/>
        <v/>
      </c>
      <c r="B15" s="53"/>
      <c r="C15" s="53"/>
      <c r="D15" s="53"/>
      <c r="E15" s="53"/>
      <c r="F15" s="9"/>
      <c r="G15" s="9"/>
      <c r="H15" s="9"/>
      <c r="I15" s="9"/>
      <c r="J15" s="9"/>
      <c r="K15" s="9" t="str">
        <f t="shared" si="1"/>
        <v/>
      </c>
      <c r="L15" s="59" t="str">
        <f>IF(E15="Thay đổi học sinh",VLOOKUP('1. Thông tin chung'!$B$7,donviduthi[],3,0)&amp;" - "&amp;VLOOKUP('1. Thông tin chung'!$B$7,donviduthi[],2,0),"")</f>
        <v/>
      </c>
      <c r="M15" s="10"/>
    </row>
    <row r="16" spans="1:13" s="52" customFormat="1" ht="27.75" customHeight="1" x14ac:dyDescent="0.2">
      <c r="A16" s="18" t="str">
        <f t="shared" si="0"/>
        <v/>
      </c>
      <c r="B16" s="53"/>
      <c r="C16" s="53"/>
      <c r="D16" s="53"/>
      <c r="E16" s="53"/>
      <c r="F16" s="9"/>
      <c r="G16" s="9"/>
      <c r="H16" s="9"/>
      <c r="I16" s="9"/>
      <c r="J16" s="9"/>
      <c r="K16" s="9" t="str">
        <f t="shared" si="1"/>
        <v/>
      </c>
      <c r="L16" s="59" t="str">
        <f>IF(E16="Thay đổi học sinh",VLOOKUP('1. Thông tin chung'!$B$7,donviduthi[],3,0)&amp;" - "&amp;VLOOKUP('1. Thông tin chung'!$B$7,donviduthi[],2,0),"")</f>
        <v/>
      </c>
      <c r="M16" s="10"/>
    </row>
    <row r="17" spans="1:13" s="52" customFormat="1" ht="27.75" customHeight="1" x14ac:dyDescent="0.2">
      <c r="A17" s="18" t="str">
        <f t="shared" si="0"/>
        <v/>
      </c>
      <c r="B17" s="53"/>
      <c r="C17" s="53"/>
      <c r="D17" s="53"/>
      <c r="E17" s="53"/>
      <c r="F17" s="9"/>
      <c r="G17" s="9"/>
      <c r="H17" s="9"/>
      <c r="I17" s="9"/>
      <c r="J17" s="9"/>
      <c r="K17" s="9" t="str">
        <f t="shared" si="1"/>
        <v/>
      </c>
      <c r="L17" s="59" t="str">
        <f>IF(E17="Thay đổi học sinh",VLOOKUP('1. Thông tin chung'!$B$7,donviduthi[],3,0)&amp;" - "&amp;VLOOKUP('1. Thông tin chung'!$B$7,donviduthi[],2,0),"")</f>
        <v/>
      </c>
      <c r="M17" s="10"/>
    </row>
    <row r="18" spans="1:13" s="52" customFormat="1" ht="27.75" customHeight="1" x14ac:dyDescent="0.2">
      <c r="A18" s="18" t="str">
        <f t="shared" si="0"/>
        <v/>
      </c>
      <c r="B18" s="53"/>
      <c r="C18" s="53"/>
      <c r="D18" s="53"/>
      <c r="E18" s="53"/>
      <c r="F18" s="9"/>
      <c r="G18" s="9"/>
      <c r="H18" s="9"/>
      <c r="I18" s="9"/>
      <c r="J18" s="9"/>
      <c r="K18" s="9" t="str">
        <f t="shared" si="1"/>
        <v/>
      </c>
      <c r="L18" s="59" t="str">
        <f>IF(E18="Thay đổi học sinh",VLOOKUP('1. Thông tin chung'!$B$7,donviduthi[],3,0)&amp;" - "&amp;VLOOKUP('1. Thông tin chung'!$B$7,donviduthi[],2,0),"")</f>
        <v/>
      </c>
      <c r="M18" s="10"/>
    </row>
    <row r="19" spans="1:13" s="52" customFormat="1" ht="27.75" customHeight="1" x14ac:dyDescent="0.2">
      <c r="A19" s="18" t="str">
        <f t="shared" si="0"/>
        <v/>
      </c>
      <c r="B19" s="53"/>
      <c r="C19" s="53"/>
      <c r="D19" s="53"/>
      <c r="E19" s="53"/>
      <c r="F19" s="9"/>
      <c r="G19" s="9"/>
      <c r="H19" s="9"/>
      <c r="I19" s="9"/>
      <c r="J19" s="9"/>
      <c r="K19" s="9" t="str">
        <f t="shared" si="1"/>
        <v/>
      </c>
      <c r="L19" s="59" t="str">
        <f>IF(E19="Thay đổi học sinh",VLOOKUP('1. Thông tin chung'!$B$7,donviduthi[],3,0)&amp;" - "&amp;VLOOKUP('1. Thông tin chung'!$B$7,donviduthi[],2,0),"")</f>
        <v/>
      </c>
      <c r="M19" s="10"/>
    </row>
    <row r="20" spans="1:13" s="52" customFormat="1" ht="27.75" customHeight="1" x14ac:dyDescent="0.2">
      <c r="A20" s="18" t="str">
        <f t="shared" si="0"/>
        <v/>
      </c>
      <c r="B20" s="53"/>
      <c r="C20" s="53"/>
      <c r="D20" s="53"/>
      <c r="E20" s="53"/>
      <c r="F20" s="9"/>
      <c r="G20" s="9"/>
      <c r="H20" s="9"/>
      <c r="I20" s="9"/>
      <c r="J20" s="9"/>
      <c r="K20" s="9" t="str">
        <f t="shared" si="1"/>
        <v/>
      </c>
      <c r="L20" s="59" t="str">
        <f>IF(E20="Thay đổi học sinh",VLOOKUP('1. Thông tin chung'!$B$7,donviduthi[],3,0)&amp;" - "&amp;VLOOKUP('1. Thông tin chung'!$B$7,donviduthi[],2,0),"")</f>
        <v/>
      </c>
      <c r="M20" s="10"/>
    </row>
    <row r="21" spans="1:13" s="52" customFormat="1" ht="27.75" customHeight="1" x14ac:dyDescent="0.2">
      <c r="A21" s="18" t="str">
        <f t="shared" si="0"/>
        <v/>
      </c>
      <c r="B21" s="53"/>
      <c r="C21" s="53"/>
      <c r="D21" s="53"/>
      <c r="E21" s="53"/>
      <c r="F21" s="9"/>
      <c r="G21" s="9"/>
      <c r="H21" s="9"/>
      <c r="I21" s="9"/>
      <c r="J21" s="9"/>
      <c r="K21" s="9" t="str">
        <f t="shared" si="1"/>
        <v/>
      </c>
      <c r="L21" s="59" t="str">
        <f>IF(E21="Thay đổi học sinh",VLOOKUP('1. Thông tin chung'!$B$7,donviduthi[],3,0)&amp;" - "&amp;VLOOKUP('1. Thông tin chung'!$B$7,donviduthi[],2,0),"")</f>
        <v/>
      </c>
      <c r="M21" s="10"/>
    </row>
    <row r="22" spans="1:13" s="52" customFormat="1" ht="27.75" customHeight="1" x14ac:dyDescent="0.2">
      <c r="A22" s="18" t="str">
        <f t="shared" si="0"/>
        <v/>
      </c>
      <c r="B22" s="53"/>
      <c r="C22" s="53"/>
      <c r="D22" s="53"/>
      <c r="E22" s="53"/>
      <c r="F22" s="9"/>
      <c r="G22" s="9"/>
      <c r="H22" s="9"/>
      <c r="I22" s="9"/>
      <c r="J22" s="9"/>
      <c r="K22" s="9" t="str">
        <f t="shared" si="1"/>
        <v/>
      </c>
      <c r="L22" s="59" t="str">
        <f>IF(E22="Thay đổi học sinh",VLOOKUP('1. Thông tin chung'!$B$7,donviduthi[],3,0)&amp;" - "&amp;VLOOKUP('1. Thông tin chung'!$B$7,donviduthi[],2,0),"")</f>
        <v/>
      </c>
      <c r="M22" s="10"/>
    </row>
    <row r="23" spans="1:13" s="52" customFormat="1" ht="27.75" customHeight="1" x14ac:dyDescent="0.2">
      <c r="A23" s="18" t="str">
        <f t="shared" si="0"/>
        <v/>
      </c>
      <c r="B23" s="53"/>
      <c r="C23" s="53"/>
      <c r="D23" s="53"/>
      <c r="E23" s="53"/>
      <c r="F23" s="9"/>
      <c r="G23" s="9"/>
      <c r="H23" s="9"/>
      <c r="I23" s="9"/>
      <c r="J23" s="9"/>
      <c r="K23" s="9" t="str">
        <f t="shared" si="1"/>
        <v/>
      </c>
      <c r="L23" s="59" t="str">
        <f>IF(E23="Thay đổi học sinh",VLOOKUP('1. Thông tin chung'!$B$7,donviduthi[],3,0)&amp;" - "&amp;VLOOKUP('1. Thông tin chung'!$B$7,donviduthi[],2,0),"")</f>
        <v/>
      </c>
      <c r="M23" s="10"/>
    </row>
    <row r="24" spans="1:13" s="52" customFormat="1" ht="27.75" customHeight="1" x14ac:dyDescent="0.2">
      <c r="A24" s="18" t="str">
        <f t="shared" si="0"/>
        <v/>
      </c>
      <c r="B24" s="53"/>
      <c r="C24" s="53"/>
      <c r="D24" s="53"/>
      <c r="E24" s="53"/>
      <c r="F24" s="9"/>
      <c r="G24" s="9"/>
      <c r="H24" s="9"/>
      <c r="I24" s="9"/>
      <c r="J24" s="9"/>
      <c r="K24" s="9" t="str">
        <f t="shared" si="1"/>
        <v/>
      </c>
      <c r="L24" s="59" t="str">
        <f>IF(E24="Thay đổi học sinh",VLOOKUP('1. Thông tin chung'!$B$7,donviduthi[],3,0)&amp;" - "&amp;VLOOKUP('1. Thông tin chung'!$B$7,donviduthi[],2,0),"")</f>
        <v/>
      </c>
      <c r="M24" s="10"/>
    </row>
    <row r="25" spans="1:13" ht="27.75" customHeight="1" x14ac:dyDescent="0.2">
      <c r="A25" s="18" t="str">
        <f t="shared" si="0"/>
        <v/>
      </c>
      <c r="B25" s="53"/>
      <c r="C25" s="53"/>
      <c r="D25" s="53"/>
      <c r="E25" s="53"/>
      <c r="F25" s="8"/>
      <c r="G25" s="9"/>
      <c r="H25" s="9"/>
      <c r="I25" s="9"/>
      <c r="J25" s="9"/>
      <c r="K25" s="9" t="str">
        <f t="shared" si="1"/>
        <v/>
      </c>
      <c r="L25" s="59" t="str">
        <f>IF(E25="Thay đổi học sinh",VLOOKUP('1. Thông tin chung'!$B$7,donviduthi[],3,0)&amp;" - "&amp;VLOOKUP('1. Thông tin chung'!$B$7,donviduthi[],2,0),"")</f>
        <v/>
      </c>
      <c r="M25" s="10"/>
    </row>
    <row r="26" spans="1:13" ht="27.75" customHeight="1" x14ac:dyDescent="0.2">
      <c r="A26" s="18" t="str">
        <f t="shared" si="0"/>
        <v/>
      </c>
      <c r="B26" s="53"/>
      <c r="C26" s="53"/>
      <c r="D26" s="53"/>
      <c r="E26" s="53"/>
      <c r="F26" s="8"/>
      <c r="G26" s="9"/>
      <c r="H26" s="9"/>
      <c r="I26" s="9"/>
      <c r="J26" s="9"/>
      <c r="K26" s="9" t="str">
        <f t="shared" si="1"/>
        <v/>
      </c>
      <c r="L26" s="59" t="str">
        <f>IF(E26="Thay đổi học sinh",VLOOKUP('1. Thông tin chung'!$B$7,donviduthi[],3,0)&amp;" - "&amp;VLOOKUP('1. Thông tin chung'!$B$7,donviduthi[],2,0),"")</f>
        <v/>
      </c>
      <c r="M26" s="10"/>
    </row>
    <row r="27" spans="1:13" ht="27.75" customHeight="1" x14ac:dyDescent="0.2">
      <c r="A27" s="18" t="str">
        <f t="shared" si="0"/>
        <v/>
      </c>
      <c r="B27" s="53"/>
      <c r="C27" s="53"/>
      <c r="D27" s="53"/>
      <c r="E27" s="53"/>
      <c r="F27" s="8"/>
      <c r="G27" s="9"/>
      <c r="H27" s="9"/>
      <c r="I27" s="9"/>
      <c r="J27" s="9"/>
      <c r="K27" s="9" t="str">
        <f t="shared" si="1"/>
        <v/>
      </c>
      <c r="L27" s="59" t="str">
        <f>IF(E27="Thay đổi học sinh",VLOOKUP('1. Thông tin chung'!$B$7,donviduthi[],3,0)&amp;" - "&amp;VLOOKUP('1. Thông tin chung'!$B$7,donviduthi[],2,0),"")</f>
        <v/>
      </c>
      <c r="M27" s="10"/>
    </row>
    <row r="28" spans="1:13" ht="27.75" customHeight="1" x14ac:dyDescent="0.2">
      <c r="A28" s="18" t="str">
        <f t="shared" si="0"/>
        <v/>
      </c>
      <c r="B28" s="53"/>
      <c r="C28" s="53"/>
      <c r="D28" s="53"/>
      <c r="E28" s="53"/>
      <c r="F28" s="8"/>
      <c r="G28" s="9"/>
      <c r="H28" s="9"/>
      <c r="I28" s="9"/>
      <c r="J28" s="9"/>
      <c r="K28" s="9" t="str">
        <f t="shared" ref="K28:K47" si="2">IF(E28="Thay đổi học sinh",C28,"")</f>
        <v/>
      </c>
      <c r="L28" s="59" t="str">
        <f>IF(E28="Thay đổi học sinh",VLOOKUP('1. Thông tin chung'!$B$7,donviduthi[],3,0)&amp;" - "&amp;VLOOKUP('1. Thông tin chung'!$B$7,donviduthi[],2,0),"")</f>
        <v/>
      </c>
      <c r="M28" s="10"/>
    </row>
    <row r="29" spans="1:13" ht="27.75" customHeight="1" x14ac:dyDescent="0.2">
      <c r="A29" s="18" t="str">
        <f t="shared" si="0"/>
        <v/>
      </c>
      <c r="B29" s="53"/>
      <c r="C29" s="53"/>
      <c r="D29" s="53"/>
      <c r="E29" s="53"/>
      <c r="F29" s="8"/>
      <c r="G29" s="9"/>
      <c r="H29" s="9"/>
      <c r="I29" s="9"/>
      <c r="J29" s="9"/>
      <c r="K29" s="9" t="str">
        <f t="shared" si="2"/>
        <v/>
      </c>
      <c r="L29" s="59" t="str">
        <f>IF(E29="Thay đổi học sinh",VLOOKUP('1. Thông tin chung'!$B$7,donviduthi[],3,0)&amp;" - "&amp;VLOOKUP('1. Thông tin chung'!$B$7,donviduthi[],2,0),"")</f>
        <v/>
      </c>
      <c r="M29" s="10"/>
    </row>
    <row r="30" spans="1:13" ht="27.75" customHeight="1" x14ac:dyDescent="0.2">
      <c r="A30" s="18" t="str">
        <f t="shared" si="0"/>
        <v/>
      </c>
      <c r="B30" s="53"/>
      <c r="C30" s="53"/>
      <c r="D30" s="53"/>
      <c r="E30" s="53"/>
      <c r="F30" s="8"/>
      <c r="G30" s="9"/>
      <c r="H30" s="9"/>
      <c r="I30" s="9"/>
      <c r="J30" s="9"/>
      <c r="K30" s="9" t="str">
        <f t="shared" si="2"/>
        <v/>
      </c>
      <c r="L30" s="59" t="str">
        <f>IF(E30="Thay đổi học sinh",VLOOKUP('1. Thông tin chung'!$B$7,donviduthi[],3,0)&amp;" - "&amp;VLOOKUP('1. Thông tin chung'!$B$7,donviduthi[],2,0),"")</f>
        <v/>
      </c>
      <c r="M30" s="10"/>
    </row>
    <row r="31" spans="1:13" ht="27.75" customHeight="1" x14ac:dyDescent="0.2">
      <c r="A31" s="18" t="str">
        <f t="shared" si="0"/>
        <v/>
      </c>
      <c r="B31" s="53"/>
      <c r="C31" s="53"/>
      <c r="D31" s="53"/>
      <c r="E31" s="53"/>
      <c r="F31" s="8"/>
      <c r="G31" s="9"/>
      <c r="H31" s="9"/>
      <c r="I31" s="9"/>
      <c r="J31" s="9"/>
      <c r="K31" s="9" t="str">
        <f t="shared" si="2"/>
        <v/>
      </c>
      <c r="L31" s="59" t="str">
        <f>IF(E31="Thay đổi học sinh",VLOOKUP('1. Thông tin chung'!$B$7,donviduthi[],3,0)&amp;" - "&amp;VLOOKUP('1. Thông tin chung'!$B$7,donviduthi[],2,0),"")</f>
        <v/>
      </c>
      <c r="M31" s="10"/>
    </row>
    <row r="32" spans="1:13" ht="27.75" customHeight="1" x14ac:dyDescent="0.2">
      <c r="A32" s="18" t="str">
        <f t="shared" si="0"/>
        <v/>
      </c>
      <c r="B32" s="53"/>
      <c r="C32" s="53"/>
      <c r="D32" s="53"/>
      <c r="E32" s="53"/>
      <c r="F32" s="8"/>
      <c r="G32" s="9"/>
      <c r="H32" s="9"/>
      <c r="I32" s="9"/>
      <c r="J32" s="9"/>
      <c r="K32" s="9" t="str">
        <f t="shared" si="2"/>
        <v/>
      </c>
      <c r="L32" s="59" t="str">
        <f>IF(E32="Thay đổi học sinh",VLOOKUP('1. Thông tin chung'!$B$7,donviduthi[],3,0)&amp;" - "&amp;VLOOKUP('1. Thông tin chung'!$B$7,donviduthi[],2,0),"")</f>
        <v/>
      </c>
      <c r="M32" s="10"/>
    </row>
    <row r="33" spans="1:13" ht="27.75" customHeight="1" x14ac:dyDescent="0.2">
      <c r="A33" s="18" t="str">
        <f t="shared" si="0"/>
        <v/>
      </c>
      <c r="B33" s="53"/>
      <c r="C33" s="53"/>
      <c r="D33" s="53"/>
      <c r="E33" s="53"/>
      <c r="F33" s="8"/>
      <c r="G33" s="9"/>
      <c r="H33" s="9"/>
      <c r="I33" s="9"/>
      <c r="J33" s="9"/>
      <c r="K33" s="9" t="str">
        <f t="shared" si="2"/>
        <v/>
      </c>
      <c r="L33" s="59" t="str">
        <f>IF(E33="Thay đổi học sinh",VLOOKUP('1. Thông tin chung'!$B$7,donviduthi[],3,0)&amp;" - "&amp;VLOOKUP('1. Thông tin chung'!$B$7,donviduthi[],2,0),"")</f>
        <v/>
      </c>
      <c r="M33" s="10"/>
    </row>
    <row r="34" spans="1:13" ht="27.75" customHeight="1" x14ac:dyDescent="0.2">
      <c r="A34" s="18" t="str">
        <f t="shared" si="0"/>
        <v/>
      </c>
      <c r="B34" s="53"/>
      <c r="C34" s="53"/>
      <c r="D34" s="53"/>
      <c r="E34" s="53"/>
      <c r="F34" s="8"/>
      <c r="G34" s="9"/>
      <c r="H34" s="9"/>
      <c r="I34" s="9"/>
      <c r="J34" s="9"/>
      <c r="K34" s="9" t="str">
        <f t="shared" si="2"/>
        <v/>
      </c>
      <c r="L34" s="59" t="str">
        <f>IF(E34="Thay đổi học sinh",VLOOKUP('1. Thông tin chung'!$B$7,donviduthi[],3,0)&amp;" - "&amp;VLOOKUP('1. Thông tin chung'!$B$7,donviduthi[],2,0),"")</f>
        <v/>
      </c>
      <c r="M34" s="10"/>
    </row>
    <row r="35" spans="1:13" ht="27.75" customHeight="1" x14ac:dyDescent="0.2">
      <c r="A35" s="18" t="str">
        <f t="shared" si="0"/>
        <v/>
      </c>
      <c r="B35" s="53"/>
      <c r="C35" s="53"/>
      <c r="D35" s="53"/>
      <c r="E35" s="53"/>
      <c r="F35" s="8"/>
      <c r="G35" s="9"/>
      <c r="H35" s="9"/>
      <c r="I35" s="9"/>
      <c r="J35" s="9"/>
      <c r="K35" s="9" t="str">
        <f t="shared" si="2"/>
        <v/>
      </c>
      <c r="L35" s="59" t="str">
        <f>IF(E35="Thay đổi học sinh",VLOOKUP('1. Thông tin chung'!$B$7,donviduthi[],3,0)&amp;" - "&amp;VLOOKUP('1. Thông tin chung'!$B$7,donviduthi[],2,0),"")</f>
        <v/>
      </c>
      <c r="M35" s="10"/>
    </row>
    <row r="36" spans="1:13" ht="27.75" customHeight="1" x14ac:dyDescent="0.2">
      <c r="A36" s="18" t="str">
        <f t="shared" si="0"/>
        <v/>
      </c>
      <c r="B36" s="53"/>
      <c r="C36" s="53"/>
      <c r="D36" s="53"/>
      <c r="E36" s="53"/>
      <c r="F36" s="8"/>
      <c r="G36" s="9"/>
      <c r="H36" s="9"/>
      <c r="I36" s="9"/>
      <c r="J36" s="9"/>
      <c r="K36" s="9" t="str">
        <f t="shared" si="2"/>
        <v/>
      </c>
      <c r="L36" s="59" t="str">
        <f>IF(E36="Thay đổi học sinh",VLOOKUP('1. Thông tin chung'!$B$7,donviduthi[],3,0)&amp;" - "&amp;VLOOKUP('1. Thông tin chung'!$B$7,donviduthi[],2,0),"")</f>
        <v/>
      </c>
      <c r="M36" s="10"/>
    </row>
    <row r="37" spans="1:13" ht="27.75" customHeight="1" x14ac:dyDescent="0.2">
      <c r="A37" s="18" t="str">
        <f t="shared" si="0"/>
        <v/>
      </c>
      <c r="B37" s="53"/>
      <c r="C37" s="53"/>
      <c r="D37" s="53"/>
      <c r="E37" s="53"/>
      <c r="F37" s="8"/>
      <c r="G37" s="9"/>
      <c r="H37" s="9"/>
      <c r="I37" s="9"/>
      <c r="J37" s="9"/>
      <c r="K37" s="9" t="str">
        <f t="shared" si="2"/>
        <v/>
      </c>
      <c r="L37" s="59" t="str">
        <f>IF(E37="Thay đổi học sinh",VLOOKUP('1. Thông tin chung'!$B$7,donviduthi[],3,0)&amp;" - "&amp;VLOOKUP('1. Thông tin chung'!$B$7,donviduthi[],2,0),"")</f>
        <v/>
      </c>
      <c r="M37" s="10"/>
    </row>
    <row r="38" spans="1:13" ht="27.75" customHeight="1" x14ac:dyDescent="0.2">
      <c r="A38" s="18" t="str">
        <f t="shared" si="0"/>
        <v/>
      </c>
      <c r="B38" s="53"/>
      <c r="C38" s="53"/>
      <c r="D38" s="53"/>
      <c r="E38" s="53"/>
      <c r="F38" s="8"/>
      <c r="G38" s="9"/>
      <c r="H38" s="9"/>
      <c r="I38" s="9"/>
      <c r="J38" s="9"/>
      <c r="K38" s="9" t="str">
        <f t="shared" si="2"/>
        <v/>
      </c>
      <c r="L38" s="59" t="str">
        <f>IF(E38="Thay đổi học sinh",VLOOKUP('1. Thông tin chung'!$B$7,donviduthi[],3,0)&amp;" - "&amp;VLOOKUP('1. Thông tin chung'!$B$7,donviduthi[],2,0),"")</f>
        <v/>
      </c>
      <c r="M38" s="10"/>
    </row>
    <row r="39" spans="1:13" ht="27.75" customHeight="1" x14ac:dyDescent="0.2">
      <c r="A39" s="18" t="str">
        <f t="shared" si="0"/>
        <v/>
      </c>
      <c r="B39" s="53"/>
      <c r="C39" s="53"/>
      <c r="D39" s="53"/>
      <c r="E39" s="53"/>
      <c r="F39" s="8"/>
      <c r="G39" s="9"/>
      <c r="H39" s="9"/>
      <c r="I39" s="9"/>
      <c r="J39" s="9"/>
      <c r="K39" s="9" t="str">
        <f t="shared" si="2"/>
        <v/>
      </c>
      <c r="L39" s="59" t="str">
        <f>IF(E39="Thay đổi học sinh",VLOOKUP('1. Thông tin chung'!$B$7,donviduthi[],3,0)&amp;" - "&amp;VLOOKUP('1. Thông tin chung'!$B$7,donviduthi[],2,0),"")</f>
        <v/>
      </c>
      <c r="M39" s="10"/>
    </row>
    <row r="40" spans="1:13" ht="27.75" customHeight="1" x14ac:dyDescent="0.2">
      <c r="A40" s="18" t="str">
        <f t="shared" si="0"/>
        <v/>
      </c>
      <c r="B40" s="54"/>
      <c r="C40" s="54"/>
      <c r="D40" s="54"/>
      <c r="E40" s="54"/>
      <c r="F40" s="11"/>
      <c r="G40" s="12"/>
      <c r="H40" s="12"/>
      <c r="I40" s="12"/>
      <c r="J40" s="12"/>
      <c r="K40" s="9" t="str">
        <f t="shared" si="2"/>
        <v/>
      </c>
      <c r="L40" s="59" t="str">
        <f>IF(E40="Thay đổi học sinh",VLOOKUP('1. Thông tin chung'!$B$7,donviduthi[],3,0)&amp;" - "&amp;VLOOKUP('1. Thông tin chung'!$B$7,donviduthi[],2,0),"")</f>
        <v/>
      </c>
      <c r="M40" s="13"/>
    </row>
    <row r="41" spans="1:13" ht="27.75" customHeight="1" x14ac:dyDescent="0.2">
      <c r="A41" s="18" t="str">
        <f t="shared" si="0"/>
        <v/>
      </c>
      <c r="B41" s="54"/>
      <c r="C41" s="54"/>
      <c r="D41" s="54"/>
      <c r="E41" s="54"/>
      <c r="F41" s="11"/>
      <c r="G41" s="12"/>
      <c r="H41" s="12"/>
      <c r="I41" s="12"/>
      <c r="J41" s="12"/>
      <c r="K41" s="9" t="str">
        <f t="shared" si="2"/>
        <v/>
      </c>
      <c r="L41" s="59" t="str">
        <f>IF(E41="Thay đổi học sinh",VLOOKUP('1. Thông tin chung'!$B$7,donviduthi[],3,0)&amp;" - "&amp;VLOOKUP('1. Thông tin chung'!$B$7,donviduthi[],2,0),"")</f>
        <v/>
      </c>
      <c r="M41" s="13"/>
    </row>
    <row r="42" spans="1:13" ht="27.75" customHeight="1" x14ac:dyDescent="0.2">
      <c r="A42" s="18" t="str">
        <f t="shared" si="0"/>
        <v/>
      </c>
      <c r="B42" s="54"/>
      <c r="C42" s="54"/>
      <c r="D42" s="54"/>
      <c r="E42" s="54"/>
      <c r="F42" s="11"/>
      <c r="G42" s="12"/>
      <c r="H42" s="12"/>
      <c r="I42" s="12"/>
      <c r="J42" s="12"/>
      <c r="K42" s="9" t="str">
        <f t="shared" si="2"/>
        <v/>
      </c>
      <c r="L42" s="59" t="str">
        <f>IF(E42="Thay đổi học sinh",VLOOKUP('1. Thông tin chung'!$B$7,donviduthi[],3,0)&amp;" - "&amp;VLOOKUP('1. Thông tin chung'!$B$7,donviduthi[],2,0),"")</f>
        <v/>
      </c>
      <c r="M42" s="13"/>
    </row>
    <row r="43" spans="1:13" ht="27.75" customHeight="1" x14ac:dyDescent="0.2">
      <c r="A43" s="18" t="str">
        <f t="shared" si="0"/>
        <v/>
      </c>
      <c r="B43" s="54"/>
      <c r="C43" s="54"/>
      <c r="D43" s="54"/>
      <c r="E43" s="54"/>
      <c r="F43" s="11"/>
      <c r="G43" s="12"/>
      <c r="H43" s="12"/>
      <c r="I43" s="12"/>
      <c r="J43" s="12"/>
      <c r="K43" s="9" t="str">
        <f t="shared" si="2"/>
        <v/>
      </c>
      <c r="L43" s="59" t="str">
        <f>IF(E43="Thay đổi học sinh",VLOOKUP('1. Thông tin chung'!$B$7,donviduthi[],3,0)&amp;" - "&amp;VLOOKUP('1. Thông tin chung'!$B$7,donviduthi[],2,0),"")</f>
        <v/>
      </c>
      <c r="M43" s="13"/>
    </row>
    <row r="44" spans="1:13" ht="27.75" customHeight="1" x14ac:dyDescent="0.2">
      <c r="A44" s="18" t="str">
        <f t="shared" si="0"/>
        <v/>
      </c>
      <c r="B44" s="54"/>
      <c r="C44" s="54"/>
      <c r="D44" s="54"/>
      <c r="E44" s="54"/>
      <c r="F44" s="11"/>
      <c r="G44" s="12"/>
      <c r="H44" s="12"/>
      <c r="I44" s="12"/>
      <c r="J44" s="12"/>
      <c r="K44" s="9" t="str">
        <f t="shared" si="2"/>
        <v/>
      </c>
      <c r="L44" s="59" t="str">
        <f>IF(E44="Thay đổi học sinh",VLOOKUP('1. Thông tin chung'!$B$7,donviduthi[],3,0)&amp;" - "&amp;VLOOKUP('1. Thông tin chung'!$B$7,donviduthi[],2,0),"")</f>
        <v/>
      </c>
      <c r="M44" s="13"/>
    </row>
    <row r="45" spans="1:13" ht="27.75" customHeight="1" x14ac:dyDescent="0.2">
      <c r="A45" s="18" t="str">
        <f t="shared" si="0"/>
        <v/>
      </c>
      <c r="B45" s="54"/>
      <c r="C45" s="54"/>
      <c r="D45" s="54"/>
      <c r="E45" s="54"/>
      <c r="F45" s="11"/>
      <c r="G45" s="12"/>
      <c r="H45" s="12"/>
      <c r="I45" s="12"/>
      <c r="J45" s="12"/>
      <c r="K45" s="9" t="str">
        <f t="shared" si="2"/>
        <v/>
      </c>
      <c r="L45" s="59" t="str">
        <f>IF(E45="Thay đổi học sinh",VLOOKUP('1. Thông tin chung'!$B$7,donviduthi[],3,0)&amp;" - "&amp;VLOOKUP('1. Thông tin chung'!$B$7,donviduthi[],2,0),"")</f>
        <v/>
      </c>
      <c r="M45" s="13"/>
    </row>
    <row r="46" spans="1:13" ht="27.75" customHeight="1" x14ac:dyDescent="0.2">
      <c r="A46" s="18" t="str">
        <f t="shared" si="0"/>
        <v/>
      </c>
      <c r="B46" s="54"/>
      <c r="C46" s="54"/>
      <c r="D46" s="54"/>
      <c r="E46" s="54"/>
      <c r="F46" s="11"/>
      <c r="G46" s="12"/>
      <c r="H46" s="12"/>
      <c r="I46" s="12"/>
      <c r="J46" s="12"/>
      <c r="K46" s="9" t="str">
        <f t="shared" si="2"/>
        <v/>
      </c>
      <c r="L46" s="59" t="str">
        <f>IF(E46="Thay đổi học sinh",VLOOKUP('1. Thông tin chung'!$B$7,donviduthi[],3,0)&amp;" - "&amp;VLOOKUP('1. Thông tin chung'!$B$7,donviduthi[],2,0),"")</f>
        <v/>
      </c>
      <c r="M46" s="13"/>
    </row>
    <row r="47" spans="1:13" ht="27.75" customHeight="1" thickBot="1" x14ac:dyDescent="0.25">
      <c r="A47" s="19" t="str">
        <f t="shared" si="0"/>
        <v/>
      </c>
      <c r="B47" s="55"/>
      <c r="C47" s="55"/>
      <c r="D47" s="55"/>
      <c r="E47" s="55"/>
      <c r="F47" s="14"/>
      <c r="G47" s="15"/>
      <c r="H47" s="15"/>
      <c r="I47" s="15"/>
      <c r="J47" s="15"/>
      <c r="K47" s="15" t="str">
        <f t="shared" si="2"/>
        <v/>
      </c>
      <c r="L47" s="59" t="str">
        <f>IF(E47="Thay đổi học sinh",VLOOKUP('1. Thông tin chung'!$B$7,donviduthi[],3,0)&amp;" - "&amp;VLOOKUP('1. Thông tin chung'!$B$7,donviduthi[],2,0),"")</f>
        <v/>
      </c>
      <c r="M47" s="16"/>
    </row>
    <row r="48" spans="1:13" ht="21.5" customHeight="1" x14ac:dyDescent="0.2">
      <c r="A48" s="56" t="str">
        <f>"Danh sách gồm "&amp;COUNT($A$8:$A$47)&amp;" thay đổi./."</f>
        <v>Danh sách gồm 0 thay đổi./.</v>
      </c>
      <c r="B48" s="56"/>
      <c r="C48" s="56"/>
      <c r="D48" s="56"/>
      <c r="E48" s="56"/>
      <c r="F48" s="57"/>
      <c r="G48" s="57"/>
      <c r="H48" s="57"/>
      <c r="I48" s="58"/>
      <c r="J48" s="57"/>
      <c r="K48"/>
      <c r="L48" s="57"/>
      <c r="M48" s="57"/>
    </row>
  </sheetData>
  <sheetProtection algorithmName="SHA-512" hashValue="g/G0SvyHDfhQJaa5gltr+xcRfc0J0hq3VBXdr0sg2heKqaocOAJ/8vbaej6qk8GAtoNw3hboooWZWAlUCZDZTQ==" saltValue="dFBFpp89Z376pufisN5Y7w==" spinCount="100000" sheet="1" objects="1" scenarios="1"/>
  <mergeCells count="15">
    <mergeCell ref="A1:M1"/>
    <mergeCell ref="A2:M2"/>
    <mergeCell ref="E6:E7"/>
    <mergeCell ref="A4:M4"/>
    <mergeCell ref="L6:L7"/>
    <mergeCell ref="A3:M3"/>
    <mergeCell ref="A6:A7"/>
    <mergeCell ref="F6:F7"/>
    <mergeCell ref="G6:I6"/>
    <mergeCell ref="J6:J7"/>
    <mergeCell ref="K6:K7"/>
    <mergeCell ref="M6:M7"/>
    <mergeCell ref="B6:B7"/>
    <mergeCell ref="C6:C7"/>
    <mergeCell ref="D6:D7"/>
  </mergeCells>
  <phoneticPr fontId="24" type="noConversion"/>
  <conditionalFormatting sqref="A8:M47">
    <cfRule type="expression" dxfId="0" priority="1">
      <formula>$E8="Không tham gia dự thi"</formula>
    </cfRule>
  </conditionalFormatting>
  <dataValidations count="3">
    <dataValidation type="list" errorStyle="warning" allowBlank="1" showInputMessage="1" showErrorMessage="1" errorTitle="Lỗi nhập không đúng khối lớp" error="Vui lòng nhập 10 hoặc 11" sqref="C9:C47" xr:uid="{E25698E2-6847-4253-9AB4-270489D994A7}">
      <formula1>"10,11"</formula1>
    </dataValidation>
    <dataValidation type="list" allowBlank="1" showInputMessage="1" showErrorMessage="1" errorTitle="Lỗi nhập không đúng khối lớp" error="Vui lòng nhập 10 hoặc 11" sqref="C8" xr:uid="{D1889841-F5A4-4452-94A2-9C456D467B91}">
      <formula1>"10,11"</formula1>
    </dataValidation>
    <dataValidation type="list" allowBlank="1" showInputMessage="1" showErrorMessage="1" errorTitle="Lỗi nhập không đúng môn thi" error="Thầy cô vui lòng chọn đúng môn thi" sqref="E8:E47" xr:uid="{756C6388-453B-43DF-8E8C-C505B2BE4C55}">
      <formula1>"Thay đổi học sinh, Bổ sung dự thi, Không tham gia dự thi"</formula1>
    </dataValidation>
  </dataValidations>
  <pageMargins left="0.7" right="0.7" top="0.75" bottom="0.75" header="0.3" footer="0.3"/>
  <pageSetup paperSize="9" scale="31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Lỗi nhập không đúng môn thi" error="Thầy cô vui lòng chọn đúng môn thi" xr:uid="{85C10B98-2321-45C1-B425-D188CE44D9D4}">
          <x14:formula1>
            <xm:f>Data!$C$6:$C$15</xm:f>
          </x14:formula1>
          <xm:sqref>M8:M47 D8:D47</xm:sqref>
        </x14:dataValidation>
        <x14:dataValidation type="list" allowBlank="1" showInputMessage="1" showErrorMessage="1" xr:uid="{B9E9232E-004C-4CC5-BB2C-67C916207E9B}">
          <x14:formula1>
            <xm:f>Data!$F$6:$F$71</xm:f>
          </x14:formula1>
          <xm:sqref>J8:J47</xm:sqref>
        </x14:dataValidation>
        <x14:dataValidation type="list" allowBlank="1" showInputMessage="1" showErrorMessage="1" xr:uid="{96EEC79F-197C-4FE0-A870-B627A04E58AC}">
          <x14:formula1>
            <xm:f>Data!$I$6:$I$36</xm:f>
          </x14:formula1>
          <xm:sqref>G8:G47</xm:sqref>
        </x14:dataValidation>
        <x14:dataValidation type="list" allowBlank="1" showInputMessage="1" showErrorMessage="1" xr:uid="{65D04098-C24D-4644-96DB-E81CB5072C62}">
          <x14:formula1>
            <xm:f>Data!$K$6:$K$17</xm:f>
          </x14:formula1>
          <xm:sqref>H8:H47</xm:sqref>
        </x14:dataValidation>
        <x14:dataValidation type="list" allowBlank="1" showInputMessage="1" showErrorMessage="1" xr:uid="{7B0DE921-0E09-4D5F-A5AB-7A58B3701FB0}">
          <x14:formula1>
            <xm:f>Data!$M$6:$M$9</xm:f>
          </x14:formula1>
          <xm:sqref>I8:I47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3904-C31D-4017-8D72-FB00BD146F2F}">
  <sheetPr codeName="Sheet6">
    <pageSetUpPr fitToPage="1"/>
  </sheetPr>
  <dimension ref="A1:M38"/>
  <sheetViews>
    <sheetView workbookViewId="0">
      <selection activeCell="E8" sqref="E8"/>
    </sheetView>
  </sheetViews>
  <sheetFormatPr baseColWidth="10" defaultColWidth="14.1640625" defaultRowHeight="21.5" customHeight="1" x14ac:dyDescent="0.2"/>
  <cols>
    <col min="1" max="1" width="5.83203125" style="6" customWidth="1"/>
    <col min="2" max="2" width="42.33203125" style="6" customWidth="1"/>
    <col min="3" max="3" width="14" style="6" customWidth="1"/>
    <col min="4" max="4" width="9.1640625" style="6" customWidth="1"/>
    <col min="5" max="5" width="42.33203125" style="6" customWidth="1"/>
    <col min="6" max="6" width="15" style="6" customWidth="1"/>
    <col min="7" max="7" width="7.33203125" style="6" customWidth="1"/>
    <col min="8" max="8" width="66" style="6" customWidth="1"/>
    <col min="9" max="9" width="17.6640625" style="6" customWidth="1"/>
    <col min="10" max="12" width="0" style="6" hidden="1" customWidth="1"/>
    <col min="13" max="16384" width="14.1640625" style="6"/>
  </cols>
  <sheetData>
    <row r="1" spans="1:13" ht="21.5" customHeight="1" x14ac:dyDescent="0.2">
      <c r="A1" s="92" t="s">
        <v>168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5"/>
    </row>
    <row r="2" spans="1:13" ht="21.5" customHeight="1" x14ac:dyDescent="0.2">
      <c r="A2" s="85" t="s">
        <v>297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65"/>
    </row>
    <row r="3" spans="1:13" ht="21.5" customHeight="1" x14ac:dyDescent="0.2">
      <c r="A3" s="85" t="s">
        <v>302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65"/>
    </row>
    <row r="4" spans="1:13" ht="41" customHeight="1" x14ac:dyDescent="0.2">
      <c r="A4" s="97" t="s">
        <v>306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65"/>
    </row>
    <row r="5" spans="1:13" ht="21.5" customHeight="1" x14ac:dyDescent="0.2">
      <c r="A5" s="98" t="s">
        <v>161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3" ht="21.5" customHeight="1" thickBot="1" x14ac:dyDescent="0.2">
      <c r="A6" s="69"/>
      <c r="B6" s="69"/>
      <c r="C6" s="69"/>
      <c r="D6" s="69"/>
      <c r="E6" s="69"/>
      <c r="F6" s="69"/>
      <c r="G6" s="69"/>
      <c r="H6" s="69"/>
      <c r="I6" s="96"/>
      <c r="J6" s="96"/>
      <c r="K6" s="96"/>
      <c r="L6" s="96"/>
    </row>
    <row r="7" spans="1:13" s="66" customFormat="1" ht="43.5" customHeight="1" x14ac:dyDescent="0.2">
      <c r="A7" s="62" t="s">
        <v>1</v>
      </c>
      <c r="B7" s="63" t="s">
        <v>12</v>
      </c>
      <c r="C7" s="63" t="s">
        <v>9</v>
      </c>
      <c r="D7" s="63" t="s">
        <v>10</v>
      </c>
      <c r="E7" s="63" t="s">
        <v>310</v>
      </c>
      <c r="F7" s="63" t="s">
        <v>9</v>
      </c>
      <c r="G7" s="63" t="s">
        <v>10</v>
      </c>
      <c r="H7" s="63" t="s">
        <v>163</v>
      </c>
      <c r="I7" s="74" t="s">
        <v>164</v>
      </c>
      <c r="J7" s="75" t="s">
        <v>165</v>
      </c>
      <c r="K7" s="75" t="s">
        <v>166</v>
      </c>
      <c r="L7" s="76" t="s">
        <v>167</v>
      </c>
    </row>
    <row r="8" spans="1:13" ht="21.5" customHeight="1" x14ac:dyDescent="0.2">
      <c r="A8" s="18" t="str">
        <f>IF(E8&lt;&gt;"",ROW()-7,"")</f>
        <v/>
      </c>
      <c r="B8" s="53"/>
      <c r="C8" s="53"/>
      <c r="D8" s="53"/>
      <c r="E8" s="8"/>
      <c r="F8" s="7"/>
      <c r="G8" s="7"/>
      <c r="H8" s="64" t="str">
        <f>IF(A8&lt;&gt;"",VLOOKUP('1. Thông tin chung'!$B$7,donviduthi[],3,0)&amp;" - "&amp;VLOOKUP('1. Thông tin chung'!$B$7,donviduthi[],2,0),"")</f>
        <v/>
      </c>
      <c r="I8" s="7"/>
      <c r="J8" s="72"/>
      <c r="K8" s="72"/>
      <c r="L8" s="73"/>
    </row>
    <row r="9" spans="1:13" ht="21.5" customHeight="1" x14ac:dyDescent="0.2">
      <c r="A9" s="18" t="str">
        <f t="shared" ref="A9:A37" si="0">IF(E9&lt;&gt;"",ROW()-7,"")</f>
        <v/>
      </c>
      <c r="B9" s="53"/>
      <c r="C9" s="53"/>
      <c r="D9" s="53"/>
      <c r="E9" s="8"/>
      <c r="F9" s="7"/>
      <c r="G9" s="7"/>
      <c r="H9" s="64" t="str">
        <f>IF(A9&lt;&gt;"",VLOOKUP('1. Thông tin chung'!$B$7,donviduthi[],3,0)&amp;" - "&amp;VLOOKUP('1. Thông tin chung'!$B$7,donviduthi[],2,0),"")</f>
        <v/>
      </c>
      <c r="I9" s="7"/>
      <c r="J9" s="72"/>
      <c r="K9" s="72"/>
      <c r="L9" s="73"/>
    </row>
    <row r="10" spans="1:13" ht="21.5" customHeight="1" x14ac:dyDescent="0.2">
      <c r="A10" s="18" t="str">
        <f t="shared" si="0"/>
        <v/>
      </c>
      <c r="B10" s="53"/>
      <c r="C10" s="53"/>
      <c r="D10" s="53"/>
      <c r="E10" s="8"/>
      <c r="F10" s="7"/>
      <c r="G10" s="7"/>
      <c r="H10" s="64" t="str">
        <f>IF(A10&lt;&gt;"",VLOOKUP('1. Thông tin chung'!$B$7,donviduthi[],3,0)&amp;" - "&amp;VLOOKUP('1. Thông tin chung'!$B$7,donviduthi[],2,0),"")</f>
        <v/>
      </c>
      <c r="I10" s="7"/>
      <c r="J10" s="72"/>
      <c r="K10" s="72"/>
      <c r="L10" s="73"/>
    </row>
    <row r="11" spans="1:13" ht="21.5" customHeight="1" x14ac:dyDescent="0.2">
      <c r="A11" s="18" t="str">
        <f t="shared" si="0"/>
        <v/>
      </c>
      <c r="B11" s="53"/>
      <c r="C11" s="53"/>
      <c r="D11" s="53"/>
      <c r="E11" s="8"/>
      <c r="F11" s="7"/>
      <c r="G11" s="7"/>
      <c r="H11" s="64" t="str">
        <f>IF(A11&lt;&gt;"",VLOOKUP('1. Thông tin chung'!$B$7,donviduthi[],3,0)&amp;" - "&amp;VLOOKUP('1. Thông tin chung'!$B$7,donviduthi[],2,0),"")</f>
        <v/>
      </c>
      <c r="I11" s="7"/>
      <c r="J11" s="72"/>
      <c r="K11" s="72"/>
      <c r="L11" s="73"/>
    </row>
    <row r="12" spans="1:13" ht="21.5" customHeight="1" x14ac:dyDescent="0.2">
      <c r="A12" s="18" t="str">
        <f t="shared" si="0"/>
        <v/>
      </c>
      <c r="B12" s="53"/>
      <c r="C12" s="53"/>
      <c r="D12" s="53"/>
      <c r="E12" s="8"/>
      <c r="F12" s="7"/>
      <c r="G12" s="7"/>
      <c r="H12" s="64" t="str">
        <f>IF(A12&lt;&gt;"",VLOOKUP('1. Thông tin chung'!$B$7,donviduthi[],3,0)&amp;" - "&amp;VLOOKUP('1. Thông tin chung'!$B$7,donviduthi[],2,0),"")</f>
        <v/>
      </c>
      <c r="I12" s="7"/>
      <c r="J12" s="72"/>
      <c r="K12" s="72"/>
      <c r="L12" s="73"/>
    </row>
    <row r="13" spans="1:13" ht="21.5" customHeight="1" x14ac:dyDescent="0.2">
      <c r="A13" s="18" t="str">
        <f t="shared" si="0"/>
        <v/>
      </c>
      <c r="B13" s="53"/>
      <c r="C13" s="53"/>
      <c r="D13" s="53"/>
      <c r="E13" s="8"/>
      <c r="F13" s="7"/>
      <c r="G13" s="7"/>
      <c r="H13" s="64" t="str">
        <f>IF(A13&lt;&gt;"",VLOOKUP('1. Thông tin chung'!$B$7,donviduthi[],3,0)&amp;" - "&amp;VLOOKUP('1. Thông tin chung'!$B$7,donviduthi[],2,0),"")</f>
        <v/>
      </c>
      <c r="I13" s="7"/>
      <c r="J13" s="72"/>
      <c r="K13" s="72"/>
      <c r="L13" s="73"/>
    </row>
    <row r="14" spans="1:13" ht="21.5" customHeight="1" x14ac:dyDescent="0.2">
      <c r="A14" s="18" t="str">
        <f t="shared" si="0"/>
        <v/>
      </c>
      <c r="B14" s="53"/>
      <c r="C14" s="53"/>
      <c r="D14" s="53"/>
      <c r="E14" s="8"/>
      <c r="F14" s="7"/>
      <c r="G14" s="7"/>
      <c r="H14" s="64" t="str">
        <f>IF(A14&lt;&gt;"",VLOOKUP('1. Thông tin chung'!$B$7,donviduthi[],3,0)&amp;" - "&amp;VLOOKUP('1. Thông tin chung'!$B$7,donviduthi[],2,0),"")</f>
        <v/>
      </c>
      <c r="I14" s="7"/>
      <c r="J14" s="72"/>
      <c r="K14" s="72"/>
      <c r="L14" s="73"/>
    </row>
    <row r="15" spans="1:13" ht="21.5" customHeight="1" x14ac:dyDescent="0.2">
      <c r="A15" s="18" t="str">
        <f t="shared" si="0"/>
        <v/>
      </c>
      <c r="B15" s="53"/>
      <c r="C15" s="53"/>
      <c r="D15" s="53"/>
      <c r="E15" s="8"/>
      <c r="F15" s="7"/>
      <c r="G15" s="7"/>
      <c r="H15" s="64" t="str">
        <f>IF(A15&lt;&gt;"",VLOOKUP('1. Thông tin chung'!$B$7,donviduthi[],3,0)&amp;" - "&amp;VLOOKUP('1. Thông tin chung'!$B$7,donviduthi[],2,0),"")</f>
        <v/>
      </c>
      <c r="I15" s="7"/>
      <c r="J15" s="72"/>
      <c r="K15" s="72"/>
      <c r="L15" s="73"/>
    </row>
    <row r="16" spans="1:13" ht="21.5" customHeight="1" x14ac:dyDescent="0.2">
      <c r="A16" s="18" t="str">
        <f t="shared" si="0"/>
        <v/>
      </c>
      <c r="B16" s="53"/>
      <c r="C16" s="53"/>
      <c r="D16" s="53"/>
      <c r="E16" s="8"/>
      <c r="F16" s="7"/>
      <c r="G16" s="7"/>
      <c r="H16" s="64" t="str">
        <f>IF(A16&lt;&gt;"",VLOOKUP('1. Thông tin chung'!$B$7,donviduthi[],3,0)&amp;" - "&amp;VLOOKUP('1. Thông tin chung'!$B$7,donviduthi[],2,0),"")</f>
        <v/>
      </c>
      <c r="I16" s="7"/>
      <c r="J16" s="72"/>
      <c r="K16" s="72"/>
      <c r="L16" s="73"/>
    </row>
    <row r="17" spans="1:12" ht="21.5" customHeight="1" x14ac:dyDescent="0.2">
      <c r="A17" s="18" t="str">
        <f t="shared" si="0"/>
        <v/>
      </c>
      <c r="B17" s="53"/>
      <c r="C17" s="53"/>
      <c r="D17" s="53"/>
      <c r="E17" s="8"/>
      <c r="F17" s="7"/>
      <c r="G17" s="7"/>
      <c r="H17" s="64" t="str">
        <f>IF(A17&lt;&gt;"",VLOOKUP('1. Thông tin chung'!$B$7,donviduthi[],3,0)&amp;" - "&amp;VLOOKUP('1. Thông tin chung'!$B$7,donviduthi[],2,0),"")</f>
        <v/>
      </c>
      <c r="I17" s="7"/>
      <c r="J17" s="72"/>
      <c r="K17" s="72"/>
      <c r="L17" s="73"/>
    </row>
    <row r="18" spans="1:12" ht="21.5" customHeight="1" x14ac:dyDescent="0.2">
      <c r="A18" s="18" t="str">
        <f t="shared" si="0"/>
        <v/>
      </c>
      <c r="B18" s="53"/>
      <c r="C18" s="53"/>
      <c r="D18" s="53"/>
      <c r="E18" s="8"/>
      <c r="F18" s="7"/>
      <c r="G18" s="7"/>
      <c r="H18" s="64" t="str">
        <f>IF(A18&lt;&gt;"",VLOOKUP('1. Thông tin chung'!$B$7,donviduthi[],3,0)&amp;" - "&amp;VLOOKUP('1. Thông tin chung'!$B$7,donviduthi[],2,0),"")</f>
        <v/>
      </c>
      <c r="I18" s="7"/>
      <c r="J18" s="72"/>
      <c r="K18" s="72"/>
      <c r="L18" s="73"/>
    </row>
    <row r="19" spans="1:12" ht="21.5" customHeight="1" x14ac:dyDescent="0.2">
      <c r="A19" s="18" t="str">
        <f t="shared" si="0"/>
        <v/>
      </c>
      <c r="B19" s="53"/>
      <c r="C19" s="53"/>
      <c r="D19" s="53"/>
      <c r="E19" s="8"/>
      <c r="F19" s="7"/>
      <c r="G19" s="7"/>
      <c r="H19" s="64" t="str">
        <f>IF(A19&lt;&gt;"",VLOOKUP('1. Thông tin chung'!$B$7,donviduthi[],3,0)&amp;" - "&amp;VLOOKUP('1. Thông tin chung'!$B$7,donviduthi[],2,0),"")</f>
        <v/>
      </c>
      <c r="I19" s="7"/>
      <c r="J19" s="72"/>
      <c r="K19" s="72"/>
      <c r="L19" s="73"/>
    </row>
    <row r="20" spans="1:12" ht="21.5" customHeight="1" x14ac:dyDescent="0.2">
      <c r="A20" s="18" t="str">
        <f t="shared" si="0"/>
        <v/>
      </c>
      <c r="B20" s="53"/>
      <c r="C20" s="53"/>
      <c r="D20" s="53"/>
      <c r="E20" s="8"/>
      <c r="F20" s="7"/>
      <c r="G20" s="7"/>
      <c r="H20" s="64" t="str">
        <f>IF(A20&lt;&gt;"",VLOOKUP('1. Thông tin chung'!$B$7,donviduthi[],3,0)&amp;" - "&amp;VLOOKUP('1. Thông tin chung'!$B$7,donviduthi[],2,0),"")</f>
        <v/>
      </c>
      <c r="I20" s="7"/>
      <c r="J20" s="72"/>
      <c r="K20" s="72"/>
      <c r="L20" s="73"/>
    </row>
    <row r="21" spans="1:12" ht="21.5" customHeight="1" x14ac:dyDescent="0.2">
      <c r="A21" s="18" t="str">
        <f t="shared" si="0"/>
        <v/>
      </c>
      <c r="B21" s="53"/>
      <c r="C21" s="53"/>
      <c r="D21" s="53"/>
      <c r="E21" s="8"/>
      <c r="F21" s="7"/>
      <c r="G21" s="7"/>
      <c r="H21" s="64" t="str">
        <f>IF(A21&lt;&gt;"",VLOOKUP('1. Thông tin chung'!$B$7,donviduthi[],3,0)&amp;" - "&amp;VLOOKUP('1. Thông tin chung'!$B$7,donviduthi[],2,0),"")</f>
        <v/>
      </c>
      <c r="I21" s="7"/>
      <c r="J21" s="72"/>
      <c r="K21" s="72"/>
      <c r="L21" s="73"/>
    </row>
    <row r="22" spans="1:12" ht="21.5" customHeight="1" x14ac:dyDescent="0.2">
      <c r="A22" s="18" t="str">
        <f t="shared" si="0"/>
        <v/>
      </c>
      <c r="B22" s="53"/>
      <c r="C22" s="53"/>
      <c r="D22" s="53"/>
      <c r="E22" s="8"/>
      <c r="F22" s="7"/>
      <c r="G22" s="7"/>
      <c r="H22" s="64" t="str">
        <f>IF(A22&lt;&gt;"",VLOOKUP('1. Thông tin chung'!$B$7,donviduthi[],3,0)&amp;" - "&amp;VLOOKUP('1. Thông tin chung'!$B$7,donviduthi[],2,0),"")</f>
        <v/>
      </c>
      <c r="I22" s="7"/>
      <c r="J22" s="72"/>
      <c r="K22" s="72"/>
      <c r="L22" s="73"/>
    </row>
    <row r="23" spans="1:12" ht="21.5" customHeight="1" x14ac:dyDescent="0.2">
      <c r="A23" s="18" t="str">
        <f t="shared" si="0"/>
        <v/>
      </c>
      <c r="B23" s="53"/>
      <c r="C23" s="53"/>
      <c r="D23" s="53"/>
      <c r="E23" s="8"/>
      <c r="F23" s="7"/>
      <c r="G23" s="7"/>
      <c r="H23" s="64" t="str">
        <f>IF(A23&lt;&gt;"",VLOOKUP('1. Thông tin chung'!$B$7,donviduthi[],3,0)&amp;" - "&amp;VLOOKUP('1. Thông tin chung'!$B$7,donviduthi[],2,0),"")</f>
        <v/>
      </c>
      <c r="I23" s="7"/>
      <c r="J23" s="72"/>
      <c r="K23" s="72"/>
      <c r="L23" s="73"/>
    </row>
    <row r="24" spans="1:12" ht="21.5" customHeight="1" x14ac:dyDescent="0.2">
      <c r="A24" s="18" t="str">
        <f t="shared" si="0"/>
        <v/>
      </c>
      <c r="B24" s="53"/>
      <c r="C24" s="53"/>
      <c r="D24" s="53"/>
      <c r="E24" s="8"/>
      <c r="F24" s="7"/>
      <c r="G24" s="7"/>
      <c r="H24" s="64" t="str">
        <f>IF(A24&lt;&gt;"",VLOOKUP('1. Thông tin chung'!$B$7,donviduthi[],3,0)&amp;" - "&amp;VLOOKUP('1. Thông tin chung'!$B$7,donviduthi[],2,0),"")</f>
        <v/>
      </c>
      <c r="I24" s="7"/>
      <c r="J24" s="72"/>
      <c r="K24" s="72"/>
      <c r="L24" s="73"/>
    </row>
    <row r="25" spans="1:12" ht="21.5" customHeight="1" x14ac:dyDescent="0.2">
      <c r="A25" s="18" t="str">
        <f t="shared" si="0"/>
        <v/>
      </c>
      <c r="B25" s="53"/>
      <c r="C25" s="53"/>
      <c r="D25" s="53"/>
      <c r="E25" s="8"/>
      <c r="F25" s="7"/>
      <c r="G25" s="7"/>
      <c r="H25" s="64" t="str">
        <f>IF(A25&lt;&gt;"",VLOOKUP('1. Thông tin chung'!$B$7,donviduthi[],3,0)&amp;" - "&amp;VLOOKUP('1. Thông tin chung'!$B$7,donviduthi[],2,0),"")</f>
        <v/>
      </c>
      <c r="I25" s="7"/>
      <c r="J25" s="72"/>
      <c r="K25" s="72"/>
      <c r="L25" s="73"/>
    </row>
    <row r="26" spans="1:12" ht="21.5" customHeight="1" x14ac:dyDescent="0.2">
      <c r="A26" s="18" t="str">
        <f t="shared" si="0"/>
        <v/>
      </c>
      <c r="B26" s="53"/>
      <c r="C26" s="53"/>
      <c r="D26" s="53"/>
      <c r="E26" s="8"/>
      <c r="F26" s="7"/>
      <c r="G26" s="7"/>
      <c r="H26" s="64" t="str">
        <f>IF(A26&lt;&gt;"",VLOOKUP('1. Thông tin chung'!$B$7,donviduthi[],3,0)&amp;" - "&amp;VLOOKUP('1. Thông tin chung'!$B$7,donviduthi[],2,0),"")</f>
        <v/>
      </c>
      <c r="I26" s="7"/>
      <c r="J26" s="72"/>
      <c r="K26" s="72"/>
      <c r="L26" s="73"/>
    </row>
    <row r="27" spans="1:12" ht="21.5" customHeight="1" x14ac:dyDescent="0.2">
      <c r="A27" s="18" t="str">
        <f t="shared" si="0"/>
        <v/>
      </c>
      <c r="B27" s="53"/>
      <c r="C27" s="53"/>
      <c r="D27" s="53"/>
      <c r="E27" s="8"/>
      <c r="F27" s="7"/>
      <c r="G27" s="7"/>
      <c r="H27" s="64" t="str">
        <f>IF(A27&lt;&gt;"",VLOOKUP('1. Thông tin chung'!$B$7,donviduthi[],3,0)&amp;" - "&amp;VLOOKUP('1. Thông tin chung'!$B$7,donviduthi[],2,0),"")</f>
        <v/>
      </c>
      <c r="I27" s="7"/>
      <c r="J27" s="72"/>
      <c r="K27" s="72"/>
      <c r="L27" s="73"/>
    </row>
    <row r="28" spans="1:12" ht="21.5" customHeight="1" x14ac:dyDescent="0.2">
      <c r="A28" s="18" t="str">
        <f t="shared" si="0"/>
        <v/>
      </c>
      <c r="B28" s="53"/>
      <c r="C28" s="53"/>
      <c r="D28" s="53"/>
      <c r="E28" s="8"/>
      <c r="F28" s="7"/>
      <c r="G28" s="7"/>
      <c r="H28" s="64" t="str">
        <f>IF(A28&lt;&gt;"",VLOOKUP('1. Thông tin chung'!$B$7,donviduthi[],3,0)&amp;" - "&amp;VLOOKUP('1. Thông tin chung'!$B$7,donviduthi[],2,0),"")</f>
        <v/>
      </c>
      <c r="I28" s="7"/>
      <c r="J28" s="72"/>
      <c r="K28" s="72"/>
      <c r="L28" s="73"/>
    </row>
    <row r="29" spans="1:12" ht="21.5" customHeight="1" x14ac:dyDescent="0.2">
      <c r="A29" s="18" t="str">
        <f t="shared" si="0"/>
        <v/>
      </c>
      <c r="B29" s="53"/>
      <c r="C29" s="53"/>
      <c r="D29" s="53"/>
      <c r="E29" s="8"/>
      <c r="F29" s="7"/>
      <c r="G29" s="7"/>
      <c r="H29" s="64" t="str">
        <f>IF(A29&lt;&gt;"",VLOOKUP('1. Thông tin chung'!$B$7,donviduthi[],3,0)&amp;" - "&amp;VLOOKUP('1. Thông tin chung'!$B$7,donviduthi[],2,0),"")</f>
        <v/>
      </c>
      <c r="I29" s="7"/>
      <c r="J29" s="72"/>
      <c r="K29" s="72"/>
      <c r="L29" s="73"/>
    </row>
    <row r="30" spans="1:12" ht="21.5" customHeight="1" x14ac:dyDescent="0.2">
      <c r="A30" s="18" t="str">
        <f t="shared" si="0"/>
        <v/>
      </c>
      <c r="B30" s="53"/>
      <c r="C30" s="53"/>
      <c r="D30" s="53"/>
      <c r="E30" s="8"/>
      <c r="F30" s="7"/>
      <c r="G30" s="7"/>
      <c r="H30" s="64" t="str">
        <f>IF(A30&lt;&gt;"",VLOOKUP('1. Thông tin chung'!$B$7,donviduthi[],3,0)&amp;" - "&amp;VLOOKUP('1. Thông tin chung'!$B$7,donviduthi[],2,0),"")</f>
        <v/>
      </c>
      <c r="I30" s="7"/>
      <c r="J30" s="72"/>
      <c r="K30" s="72"/>
      <c r="L30" s="73"/>
    </row>
    <row r="31" spans="1:12" ht="21.5" customHeight="1" x14ac:dyDescent="0.2">
      <c r="A31" s="18" t="str">
        <f t="shared" si="0"/>
        <v/>
      </c>
      <c r="B31" s="53"/>
      <c r="C31" s="53"/>
      <c r="D31" s="53"/>
      <c r="E31" s="8"/>
      <c r="F31" s="7"/>
      <c r="G31" s="7"/>
      <c r="H31" s="64" t="str">
        <f>IF(A31&lt;&gt;"",VLOOKUP('1. Thông tin chung'!$B$7,donviduthi[],3,0)&amp;" - "&amp;VLOOKUP('1. Thông tin chung'!$B$7,donviduthi[],2,0),"")</f>
        <v/>
      </c>
      <c r="I31" s="7"/>
      <c r="J31" s="72"/>
      <c r="K31" s="72"/>
      <c r="L31" s="73"/>
    </row>
    <row r="32" spans="1:12" ht="21.5" customHeight="1" x14ac:dyDescent="0.2">
      <c r="A32" s="18" t="str">
        <f t="shared" si="0"/>
        <v/>
      </c>
      <c r="B32" s="53"/>
      <c r="C32" s="53"/>
      <c r="D32" s="53"/>
      <c r="E32" s="8"/>
      <c r="F32" s="7"/>
      <c r="G32" s="7"/>
      <c r="H32" s="64" t="str">
        <f>IF(A32&lt;&gt;"",VLOOKUP('1. Thông tin chung'!$B$7,donviduthi[],3,0)&amp;" - "&amp;VLOOKUP('1. Thông tin chung'!$B$7,donviduthi[],2,0),"")</f>
        <v/>
      </c>
      <c r="I32" s="7"/>
      <c r="J32" s="72"/>
      <c r="K32" s="72"/>
      <c r="L32" s="73"/>
    </row>
    <row r="33" spans="1:12" ht="21.5" customHeight="1" x14ac:dyDescent="0.2">
      <c r="A33" s="18" t="str">
        <f t="shared" si="0"/>
        <v/>
      </c>
      <c r="B33" s="53"/>
      <c r="C33" s="53"/>
      <c r="D33" s="53"/>
      <c r="E33" s="8"/>
      <c r="F33" s="7"/>
      <c r="G33" s="7"/>
      <c r="H33" s="64" t="str">
        <f>IF(A33&lt;&gt;"",VLOOKUP('1. Thông tin chung'!$B$7,donviduthi[],3,0)&amp;" - "&amp;VLOOKUP('1. Thông tin chung'!$B$7,donviduthi[],2,0),"")</f>
        <v/>
      </c>
      <c r="I33" s="7"/>
      <c r="J33" s="72"/>
      <c r="K33" s="72"/>
      <c r="L33" s="73"/>
    </row>
    <row r="34" spans="1:12" ht="21.5" customHeight="1" x14ac:dyDescent="0.2">
      <c r="A34" s="18" t="str">
        <f t="shared" si="0"/>
        <v/>
      </c>
      <c r="B34" s="53"/>
      <c r="C34" s="53"/>
      <c r="D34" s="53"/>
      <c r="E34" s="8"/>
      <c r="F34" s="7"/>
      <c r="G34" s="7"/>
      <c r="H34" s="64" t="str">
        <f>IF(A34&lt;&gt;"",VLOOKUP('1. Thông tin chung'!$B$7,donviduthi[],3,0)&amp;" - "&amp;VLOOKUP('1. Thông tin chung'!$B$7,donviduthi[],2,0),"")</f>
        <v/>
      </c>
      <c r="I34" s="7"/>
      <c r="J34" s="72"/>
      <c r="K34" s="72"/>
      <c r="L34" s="73"/>
    </row>
    <row r="35" spans="1:12" ht="21.5" customHeight="1" x14ac:dyDescent="0.2">
      <c r="A35" s="18" t="str">
        <f t="shared" si="0"/>
        <v/>
      </c>
      <c r="B35" s="53"/>
      <c r="C35" s="53"/>
      <c r="D35" s="53"/>
      <c r="E35" s="8"/>
      <c r="F35" s="7"/>
      <c r="G35" s="7"/>
      <c r="H35" s="64" t="str">
        <f>IF(A35&lt;&gt;"",VLOOKUP('1. Thông tin chung'!$B$7,donviduthi[],3,0)&amp;" - "&amp;VLOOKUP('1. Thông tin chung'!$B$7,donviduthi[],2,0),"")</f>
        <v/>
      </c>
      <c r="I35" s="7"/>
      <c r="J35" s="72"/>
      <c r="K35" s="72"/>
      <c r="L35" s="73"/>
    </row>
    <row r="36" spans="1:12" ht="21.5" customHeight="1" x14ac:dyDescent="0.2">
      <c r="A36" s="18" t="str">
        <f t="shared" si="0"/>
        <v/>
      </c>
      <c r="B36" s="53"/>
      <c r="C36" s="53"/>
      <c r="D36" s="53"/>
      <c r="E36" s="8"/>
      <c r="F36" s="7"/>
      <c r="G36" s="7"/>
      <c r="H36" s="64" t="str">
        <f>IF(A36&lt;&gt;"",VLOOKUP('1. Thông tin chung'!$B$7,donviduthi[],3,0)&amp;" - "&amp;VLOOKUP('1. Thông tin chung'!$B$7,donviduthi[],2,0),"")</f>
        <v/>
      </c>
      <c r="I36" s="7"/>
      <c r="J36" s="72"/>
      <c r="K36" s="72"/>
      <c r="L36" s="73"/>
    </row>
    <row r="37" spans="1:12" ht="21.5" customHeight="1" thickBot="1" x14ac:dyDescent="0.25">
      <c r="A37" s="18" t="str">
        <f t="shared" si="0"/>
        <v/>
      </c>
      <c r="B37" s="55"/>
      <c r="C37" s="55"/>
      <c r="D37" s="55"/>
      <c r="E37" s="14"/>
      <c r="F37" s="17"/>
      <c r="G37" s="17"/>
      <c r="H37" s="64" t="str">
        <f>IF(A37&lt;&gt;"",VLOOKUP('1. Thông tin chung'!$B$7,donviduthi[],3,0)&amp;" - "&amp;VLOOKUP('1. Thông tin chung'!$B$7,donviduthi[],2,0),"")</f>
        <v/>
      </c>
      <c r="I37" s="17"/>
      <c r="J37" s="70"/>
      <c r="K37" s="70"/>
      <c r="L37" s="71"/>
    </row>
    <row r="38" spans="1:12" ht="21.5" customHeight="1" x14ac:dyDescent="0.2">
      <c r="A38" s="67" t="str">
        <f>"Danh sách này gồm "&amp;COUNT($A$8:$A$37)&amp;" thay đổi./."</f>
        <v>Danh sách này gồm 0 thay đổi./.</v>
      </c>
      <c r="B38" s="67"/>
      <c r="C38" s="67"/>
      <c r="D38" s="67"/>
      <c r="E38" s="68"/>
      <c r="F38" s="69"/>
      <c r="G38" s="69"/>
      <c r="H38"/>
      <c r="I38" s="68"/>
      <c r="J38" s="57"/>
      <c r="K38" s="57"/>
      <c r="L38" s="57"/>
    </row>
  </sheetData>
  <sheetProtection algorithmName="SHA-512" hashValue="9XIWxuNmpVGmR1Ul0YD9JSg9GnZSuO8g2PA0kYXcKxpNGChMwVk8ukgA1XcgLCNmf0ClvBwlasLsQ8fBDRx+xQ==" saltValue="VEO/Qbhqctn43GKGUPhceg==" spinCount="100000" sheet="1" objects="1" scenarios="1"/>
  <mergeCells count="6">
    <mergeCell ref="I6:L6"/>
    <mergeCell ref="A4:L4"/>
    <mergeCell ref="A5:L5"/>
    <mergeCell ref="A1:L1"/>
    <mergeCell ref="A2:L2"/>
    <mergeCell ref="A3:L3"/>
  </mergeCells>
  <dataValidations count="1">
    <dataValidation type="list" allowBlank="1" showInputMessage="1" showErrorMessage="1" sqref="G8:G37 D8:D37" xr:uid="{419CF7B8-E873-4269-BD0A-1E4FCE04E471}">
      <formula1>"10,11"</formula1>
    </dataValidation>
  </dataValidations>
  <pageMargins left="0.7" right="0.7" top="0.75" bottom="0.75" header="0.3" footer="0.3"/>
  <pageSetup paperSize="9" scale="97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782B6C-E525-4183-89FC-CC2B70AAA6C0}">
          <x14:formula1>
            <xm:f>Data!$C$6:$C$15</xm:f>
          </x14:formula1>
          <xm:sqref>F8:F37 C8:C37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CB9F-9122-9442-A2B4-12D90A4AC7AD}">
  <sheetPr>
    <pageSetUpPr fitToPage="1"/>
  </sheetPr>
  <dimension ref="A1:K38"/>
  <sheetViews>
    <sheetView topLeftCell="A6" workbookViewId="0">
      <selection activeCell="D9" sqref="D9"/>
    </sheetView>
  </sheetViews>
  <sheetFormatPr baseColWidth="10" defaultColWidth="14.1640625" defaultRowHeight="21.5" customHeight="1" x14ac:dyDescent="0.2"/>
  <cols>
    <col min="1" max="1" width="5.83203125" style="6" customWidth="1"/>
    <col min="2" max="2" width="42.33203125" style="6" customWidth="1"/>
    <col min="3" max="3" width="14" style="6" customWidth="1"/>
    <col min="4" max="4" width="42.33203125" style="6" customWidth="1"/>
    <col min="5" max="5" width="15" style="6" customWidth="1"/>
    <col min="6" max="6" width="66" style="6" customWidth="1"/>
    <col min="7" max="7" width="17.6640625" style="6" customWidth="1"/>
    <col min="8" max="10" width="0" style="6" hidden="1" customWidth="1"/>
    <col min="11" max="16384" width="14.1640625" style="6"/>
  </cols>
  <sheetData>
    <row r="1" spans="1:11" ht="21.5" customHeight="1" x14ac:dyDescent="0.2">
      <c r="A1" s="92" t="s">
        <v>168</v>
      </c>
      <c r="B1" s="92"/>
      <c r="C1" s="92"/>
      <c r="D1" s="92"/>
      <c r="E1" s="92"/>
      <c r="F1" s="92"/>
      <c r="G1" s="92"/>
      <c r="H1" s="92"/>
      <c r="I1" s="92"/>
      <c r="J1" s="92"/>
      <c r="K1" s="5"/>
    </row>
    <row r="2" spans="1:11" ht="21.5" customHeight="1" x14ac:dyDescent="0.2">
      <c r="A2" s="85" t="s">
        <v>297</v>
      </c>
      <c r="B2" s="85"/>
      <c r="C2" s="85"/>
      <c r="D2" s="85"/>
      <c r="E2" s="85"/>
      <c r="F2" s="85"/>
      <c r="G2" s="85"/>
      <c r="H2" s="85"/>
      <c r="I2" s="85"/>
      <c r="J2" s="85"/>
      <c r="K2" s="65"/>
    </row>
    <row r="3" spans="1:11" ht="21.5" customHeight="1" x14ac:dyDescent="0.2">
      <c r="A3" s="85" t="s">
        <v>302</v>
      </c>
      <c r="B3" s="85"/>
      <c r="C3" s="85"/>
      <c r="D3" s="85"/>
      <c r="E3" s="85"/>
      <c r="F3" s="85"/>
      <c r="G3" s="85"/>
      <c r="H3" s="85"/>
      <c r="I3" s="85"/>
      <c r="J3" s="85"/>
      <c r="K3" s="65"/>
    </row>
    <row r="4" spans="1:11" ht="41" customHeight="1" x14ac:dyDescent="0.2">
      <c r="A4" s="97" t="s">
        <v>307</v>
      </c>
      <c r="B4" s="97"/>
      <c r="C4" s="97"/>
      <c r="D4" s="97"/>
      <c r="E4" s="97"/>
      <c r="F4" s="97"/>
      <c r="G4" s="97"/>
      <c r="H4" s="97"/>
      <c r="I4" s="97"/>
      <c r="J4" s="97"/>
      <c r="K4" s="65"/>
    </row>
    <row r="5" spans="1:11" ht="21.5" customHeight="1" x14ac:dyDescent="0.2">
      <c r="A5" s="98" t="s">
        <v>161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ht="21.5" customHeight="1" thickBot="1" x14ac:dyDescent="0.2">
      <c r="A6" s="69"/>
      <c r="B6" s="69"/>
      <c r="C6" s="69"/>
      <c r="D6" s="69"/>
      <c r="E6" s="69"/>
      <c r="F6" s="69"/>
      <c r="G6" s="96"/>
      <c r="H6" s="96"/>
      <c r="I6" s="96"/>
      <c r="J6" s="96"/>
    </row>
    <row r="7" spans="1:11" s="66" customFormat="1" ht="43.5" customHeight="1" x14ac:dyDescent="0.2">
      <c r="A7" s="62" t="s">
        <v>1</v>
      </c>
      <c r="B7" s="63" t="s">
        <v>308</v>
      </c>
      <c r="C7" s="63" t="s">
        <v>9</v>
      </c>
      <c r="D7" s="63" t="s">
        <v>309</v>
      </c>
      <c r="E7" s="63" t="s">
        <v>9</v>
      </c>
      <c r="F7" s="63" t="s">
        <v>163</v>
      </c>
      <c r="G7" s="74" t="s">
        <v>164</v>
      </c>
      <c r="H7" s="75" t="s">
        <v>165</v>
      </c>
      <c r="I7" s="75" t="s">
        <v>166</v>
      </c>
      <c r="J7" s="76" t="s">
        <v>167</v>
      </c>
    </row>
    <row r="8" spans="1:11" ht="21.5" customHeight="1" x14ac:dyDescent="0.2">
      <c r="A8" s="18" t="str">
        <f>IF(D8&lt;&gt;"",ROW()-7,"")</f>
        <v/>
      </c>
      <c r="B8" s="53"/>
      <c r="C8" s="53"/>
      <c r="D8" s="8"/>
      <c r="E8" s="7"/>
      <c r="F8" s="64" t="str">
        <f>IF(A8&lt;&gt;"",VLOOKUP('1. Thông tin chung'!$B$7,donviduthi[],3,0)&amp;" - "&amp;VLOOKUP('1. Thông tin chung'!$B$7,donviduthi[],2,0),"")</f>
        <v/>
      </c>
      <c r="G8" s="7"/>
      <c r="H8" s="72"/>
      <c r="I8" s="72"/>
      <c r="J8" s="73"/>
    </row>
    <row r="9" spans="1:11" ht="21.5" customHeight="1" x14ac:dyDescent="0.2">
      <c r="A9" s="18" t="str">
        <f t="shared" ref="A9:A37" si="0">IF(D9&lt;&gt;"",ROW()-7,"")</f>
        <v/>
      </c>
      <c r="B9" s="53"/>
      <c r="C9" s="53"/>
      <c r="D9" s="8"/>
      <c r="E9" s="7"/>
      <c r="F9" s="64" t="str">
        <f>IF(A9&lt;&gt;"",VLOOKUP('1. Thông tin chung'!$B$7,donviduthi[],3,0)&amp;" - "&amp;VLOOKUP('1. Thông tin chung'!$B$7,donviduthi[],2,0),"")</f>
        <v/>
      </c>
      <c r="G9" s="7"/>
      <c r="H9" s="72"/>
      <c r="I9" s="72"/>
      <c r="J9" s="73"/>
    </row>
    <row r="10" spans="1:11" ht="21.5" customHeight="1" x14ac:dyDescent="0.2">
      <c r="A10" s="18" t="str">
        <f t="shared" si="0"/>
        <v/>
      </c>
      <c r="B10" s="53"/>
      <c r="C10" s="53"/>
      <c r="D10" s="8"/>
      <c r="E10" s="7"/>
      <c r="F10" s="64" t="str">
        <f>IF(A10&lt;&gt;"",VLOOKUP('1. Thông tin chung'!$B$7,donviduthi[],3,0)&amp;" - "&amp;VLOOKUP('1. Thông tin chung'!$B$7,donviduthi[],2,0),"")</f>
        <v/>
      </c>
      <c r="G10" s="7"/>
      <c r="H10" s="72"/>
      <c r="I10" s="72"/>
      <c r="J10" s="73"/>
    </row>
    <row r="11" spans="1:11" ht="21.5" customHeight="1" x14ac:dyDescent="0.2">
      <c r="A11" s="18" t="str">
        <f t="shared" si="0"/>
        <v/>
      </c>
      <c r="B11" s="53"/>
      <c r="C11" s="53"/>
      <c r="D11" s="8"/>
      <c r="E11" s="7"/>
      <c r="F11" s="64" t="str">
        <f>IF(A11&lt;&gt;"",VLOOKUP('1. Thông tin chung'!$B$7,donviduthi[],3,0)&amp;" - "&amp;VLOOKUP('1. Thông tin chung'!$B$7,donviduthi[],2,0),"")</f>
        <v/>
      </c>
      <c r="G11" s="7"/>
      <c r="H11" s="72"/>
      <c r="I11" s="72"/>
      <c r="J11" s="73"/>
    </row>
    <row r="12" spans="1:11" ht="21.5" customHeight="1" x14ac:dyDescent="0.2">
      <c r="A12" s="18" t="str">
        <f t="shared" si="0"/>
        <v/>
      </c>
      <c r="B12" s="53"/>
      <c r="C12" s="53"/>
      <c r="D12" s="8"/>
      <c r="E12" s="7"/>
      <c r="F12" s="64" t="str">
        <f>IF(A12&lt;&gt;"",VLOOKUP('1. Thông tin chung'!$B$7,donviduthi[],3,0)&amp;" - "&amp;VLOOKUP('1. Thông tin chung'!$B$7,donviduthi[],2,0),"")</f>
        <v/>
      </c>
      <c r="G12" s="7"/>
      <c r="H12" s="72"/>
      <c r="I12" s="72"/>
      <c r="J12" s="73"/>
    </row>
    <row r="13" spans="1:11" ht="21.5" customHeight="1" x14ac:dyDescent="0.2">
      <c r="A13" s="18" t="str">
        <f t="shared" si="0"/>
        <v/>
      </c>
      <c r="B13" s="53"/>
      <c r="C13" s="53"/>
      <c r="D13" s="8"/>
      <c r="E13" s="7"/>
      <c r="F13" s="64" t="str">
        <f>IF(A13&lt;&gt;"",VLOOKUP('1. Thông tin chung'!$B$7,donviduthi[],3,0)&amp;" - "&amp;VLOOKUP('1. Thông tin chung'!$B$7,donviduthi[],2,0),"")</f>
        <v/>
      </c>
      <c r="G13" s="7"/>
      <c r="H13" s="72"/>
      <c r="I13" s="72"/>
      <c r="J13" s="73"/>
    </row>
    <row r="14" spans="1:11" ht="21.5" customHeight="1" x14ac:dyDescent="0.2">
      <c r="A14" s="18" t="str">
        <f t="shared" si="0"/>
        <v/>
      </c>
      <c r="B14" s="53"/>
      <c r="C14" s="53"/>
      <c r="D14" s="8"/>
      <c r="E14" s="7"/>
      <c r="F14" s="64" t="str">
        <f>IF(A14&lt;&gt;"",VLOOKUP('1. Thông tin chung'!$B$7,donviduthi[],3,0)&amp;" - "&amp;VLOOKUP('1. Thông tin chung'!$B$7,donviduthi[],2,0),"")</f>
        <v/>
      </c>
      <c r="G14" s="7"/>
      <c r="H14" s="72"/>
      <c r="I14" s="72"/>
      <c r="J14" s="73"/>
    </row>
    <row r="15" spans="1:11" ht="21.5" customHeight="1" x14ac:dyDescent="0.2">
      <c r="A15" s="18" t="str">
        <f t="shared" si="0"/>
        <v/>
      </c>
      <c r="B15" s="53"/>
      <c r="C15" s="53"/>
      <c r="D15" s="8"/>
      <c r="E15" s="7"/>
      <c r="F15" s="64" t="str">
        <f>IF(A15&lt;&gt;"",VLOOKUP('1. Thông tin chung'!$B$7,donviduthi[],3,0)&amp;" - "&amp;VLOOKUP('1. Thông tin chung'!$B$7,donviduthi[],2,0),"")</f>
        <v/>
      </c>
      <c r="G15" s="7"/>
      <c r="H15" s="72"/>
      <c r="I15" s="72"/>
      <c r="J15" s="73"/>
    </row>
    <row r="16" spans="1:11" ht="21.5" customHeight="1" x14ac:dyDescent="0.2">
      <c r="A16" s="18" t="str">
        <f t="shared" si="0"/>
        <v/>
      </c>
      <c r="B16" s="53"/>
      <c r="C16" s="53"/>
      <c r="D16" s="8"/>
      <c r="E16" s="7"/>
      <c r="F16" s="64" t="str">
        <f>IF(A16&lt;&gt;"",VLOOKUP('1. Thông tin chung'!$B$7,donviduthi[],3,0)&amp;" - "&amp;VLOOKUP('1. Thông tin chung'!$B$7,donviduthi[],2,0),"")</f>
        <v/>
      </c>
      <c r="G16" s="7"/>
      <c r="H16" s="72"/>
      <c r="I16" s="72"/>
      <c r="J16" s="73"/>
    </row>
    <row r="17" spans="1:10" ht="21.5" customHeight="1" x14ac:dyDescent="0.2">
      <c r="A17" s="18" t="str">
        <f t="shared" si="0"/>
        <v/>
      </c>
      <c r="B17" s="53"/>
      <c r="C17" s="53"/>
      <c r="D17" s="8"/>
      <c r="E17" s="7"/>
      <c r="F17" s="64" t="str">
        <f>IF(A17&lt;&gt;"",VLOOKUP('1. Thông tin chung'!$B$7,donviduthi[],3,0)&amp;" - "&amp;VLOOKUP('1. Thông tin chung'!$B$7,donviduthi[],2,0),"")</f>
        <v/>
      </c>
      <c r="G17" s="7"/>
      <c r="H17" s="72"/>
      <c r="I17" s="72"/>
      <c r="J17" s="73"/>
    </row>
    <row r="18" spans="1:10" ht="21.5" customHeight="1" x14ac:dyDescent="0.2">
      <c r="A18" s="18" t="str">
        <f t="shared" si="0"/>
        <v/>
      </c>
      <c r="B18" s="53"/>
      <c r="C18" s="53"/>
      <c r="D18" s="8"/>
      <c r="E18" s="7"/>
      <c r="F18" s="64" t="str">
        <f>IF(A18&lt;&gt;"",VLOOKUP('1. Thông tin chung'!$B$7,donviduthi[],3,0)&amp;" - "&amp;VLOOKUP('1. Thông tin chung'!$B$7,donviduthi[],2,0),"")</f>
        <v/>
      </c>
      <c r="G18" s="7"/>
      <c r="H18" s="72"/>
      <c r="I18" s="72"/>
      <c r="J18" s="73"/>
    </row>
    <row r="19" spans="1:10" ht="21.5" customHeight="1" x14ac:dyDescent="0.2">
      <c r="A19" s="18" t="str">
        <f t="shared" si="0"/>
        <v/>
      </c>
      <c r="B19" s="53"/>
      <c r="C19" s="53"/>
      <c r="D19" s="8"/>
      <c r="E19" s="7"/>
      <c r="F19" s="64" t="str">
        <f>IF(A19&lt;&gt;"",VLOOKUP('1. Thông tin chung'!$B$7,donviduthi[],3,0)&amp;" - "&amp;VLOOKUP('1. Thông tin chung'!$B$7,donviduthi[],2,0),"")</f>
        <v/>
      </c>
      <c r="G19" s="7"/>
      <c r="H19" s="72"/>
      <c r="I19" s="72"/>
      <c r="J19" s="73"/>
    </row>
    <row r="20" spans="1:10" ht="21.5" customHeight="1" x14ac:dyDescent="0.2">
      <c r="A20" s="18" t="str">
        <f t="shared" si="0"/>
        <v/>
      </c>
      <c r="B20" s="53"/>
      <c r="C20" s="53"/>
      <c r="D20" s="8"/>
      <c r="E20" s="7"/>
      <c r="F20" s="64" t="str">
        <f>IF(A20&lt;&gt;"",VLOOKUP('1. Thông tin chung'!$B$7,donviduthi[],3,0)&amp;" - "&amp;VLOOKUP('1. Thông tin chung'!$B$7,donviduthi[],2,0),"")</f>
        <v/>
      </c>
      <c r="G20" s="7"/>
      <c r="H20" s="72"/>
      <c r="I20" s="72"/>
      <c r="J20" s="73"/>
    </row>
    <row r="21" spans="1:10" ht="21.5" customHeight="1" x14ac:dyDescent="0.2">
      <c r="A21" s="18" t="str">
        <f t="shared" si="0"/>
        <v/>
      </c>
      <c r="B21" s="53"/>
      <c r="C21" s="53"/>
      <c r="D21" s="8"/>
      <c r="E21" s="7"/>
      <c r="F21" s="64" t="str">
        <f>IF(A21&lt;&gt;"",VLOOKUP('1. Thông tin chung'!$B$7,donviduthi[],3,0)&amp;" - "&amp;VLOOKUP('1. Thông tin chung'!$B$7,donviduthi[],2,0),"")</f>
        <v/>
      </c>
      <c r="G21" s="7"/>
      <c r="H21" s="72"/>
      <c r="I21" s="72"/>
      <c r="J21" s="73"/>
    </row>
    <row r="22" spans="1:10" ht="21.5" customHeight="1" x14ac:dyDescent="0.2">
      <c r="A22" s="18" t="str">
        <f t="shared" si="0"/>
        <v/>
      </c>
      <c r="B22" s="53"/>
      <c r="C22" s="53"/>
      <c r="D22" s="8"/>
      <c r="E22" s="7"/>
      <c r="F22" s="64" t="str">
        <f>IF(A22&lt;&gt;"",VLOOKUP('1. Thông tin chung'!$B$7,donviduthi[],3,0)&amp;" - "&amp;VLOOKUP('1. Thông tin chung'!$B$7,donviduthi[],2,0),"")</f>
        <v/>
      </c>
      <c r="G22" s="7"/>
      <c r="H22" s="72"/>
      <c r="I22" s="72"/>
      <c r="J22" s="73"/>
    </row>
    <row r="23" spans="1:10" ht="21.5" customHeight="1" x14ac:dyDescent="0.2">
      <c r="A23" s="18" t="str">
        <f t="shared" si="0"/>
        <v/>
      </c>
      <c r="B23" s="53"/>
      <c r="C23" s="53"/>
      <c r="D23" s="8"/>
      <c r="E23" s="7"/>
      <c r="F23" s="64" t="str">
        <f>IF(A23&lt;&gt;"",VLOOKUP('1. Thông tin chung'!$B$7,donviduthi[],3,0)&amp;" - "&amp;VLOOKUP('1. Thông tin chung'!$B$7,donviduthi[],2,0),"")</f>
        <v/>
      </c>
      <c r="G23" s="7"/>
      <c r="H23" s="72"/>
      <c r="I23" s="72"/>
      <c r="J23" s="73"/>
    </row>
    <row r="24" spans="1:10" ht="21.5" customHeight="1" x14ac:dyDescent="0.2">
      <c r="A24" s="18" t="str">
        <f t="shared" si="0"/>
        <v/>
      </c>
      <c r="B24" s="53"/>
      <c r="C24" s="53"/>
      <c r="D24" s="8"/>
      <c r="E24" s="7"/>
      <c r="F24" s="64" t="str">
        <f>IF(A24&lt;&gt;"",VLOOKUP('1. Thông tin chung'!$B$7,donviduthi[],3,0)&amp;" - "&amp;VLOOKUP('1. Thông tin chung'!$B$7,donviduthi[],2,0),"")</f>
        <v/>
      </c>
      <c r="G24" s="7"/>
      <c r="H24" s="72"/>
      <c r="I24" s="72"/>
      <c r="J24" s="73"/>
    </row>
    <row r="25" spans="1:10" ht="21.5" customHeight="1" x14ac:dyDescent="0.2">
      <c r="A25" s="18" t="str">
        <f t="shared" si="0"/>
        <v/>
      </c>
      <c r="B25" s="53"/>
      <c r="C25" s="53"/>
      <c r="D25" s="8"/>
      <c r="E25" s="7"/>
      <c r="F25" s="64" t="str">
        <f>IF(A25&lt;&gt;"",VLOOKUP('1. Thông tin chung'!$B$7,donviduthi[],3,0)&amp;" - "&amp;VLOOKUP('1. Thông tin chung'!$B$7,donviduthi[],2,0),"")</f>
        <v/>
      </c>
      <c r="G25" s="7"/>
      <c r="H25" s="72"/>
      <c r="I25" s="72"/>
      <c r="J25" s="73"/>
    </row>
    <row r="26" spans="1:10" ht="21.5" customHeight="1" x14ac:dyDescent="0.2">
      <c r="A26" s="18" t="str">
        <f t="shared" si="0"/>
        <v/>
      </c>
      <c r="B26" s="53"/>
      <c r="C26" s="53"/>
      <c r="D26" s="8"/>
      <c r="E26" s="7"/>
      <c r="F26" s="64" t="str">
        <f>IF(A26&lt;&gt;"",VLOOKUP('1. Thông tin chung'!$B$7,donviduthi[],3,0)&amp;" - "&amp;VLOOKUP('1. Thông tin chung'!$B$7,donviduthi[],2,0),"")</f>
        <v/>
      </c>
      <c r="G26" s="7"/>
      <c r="H26" s="72"/>
      <c r="I26" s="72"/>
      <c r="J26" s="73"/>
    </row>
    <row r="27" spans="1:10" ht="21.5" customHeight="1" x14ac:dyDescent="0.2">
      <c r="A27" s="18" t="str">
        <f t="shared" si="0"/>
        <v/>
      </c>
      <c r="B27" s="53"/>
      <c r="C27" s="53"/>
      <c r="D27" s="8"/>
      <c r="E27" s="7"/>
      <c r="F27" s="64" t="str">
        <f>IF(A27&lt;&gt;"",VLOOKUP('1. Thông tin chung'!$B$7,donviduthi[],3,0)&amp;" - "&amp;VLOOKUP('1. Thông tin chung'!$B$7,donviduthi[],2,0),"")</f>
        <v/>
      </c>
      <c r="G27" s="7"/>
      <c r="H27" s="72"/>
      <c r="I27" s="72"/>
      <c r="J27" s="73"/>
    </row>
    <row r="28" spans="1:10" ht="21.5" customHeight="1" x14ac:dyDescent="0.2">
      <c r="A28" s="18" t="str">
        <f t="shared" si="0"/>
        <v/>
      </c>
      <c r="B28" s="53"/>
      <c r="C28" s="53"/>
      <c r="D28" s="8"/>
      <c r="E28" s="7"/>
      <c r="F28" s="64" t="str">
        <f>IF(A28&lt;&gt;"",VLOOKUP('1. Thông tin chung'!$B$7,donviduthi[],3,0)&amp;" - "&amp;VLOOKUP('1. Thông tin chung'!$B$7,donviduthi[],2,0),"")</f>
        <v/>
      </c>
      <c r="G28" s="7"/>
      <c r="H28" s="72"/>
      <c r="I28" s="72"/>
      <c r="J28" s="73"/>
    </row>
    <row r="29" spans="1:10" ht="21.5" customHeight="1" x14ac:dyDescent="0.2">
      <c r="A29" s="18" t="str">
        <f t="shared" si="0"/>
        <v/>
      </c>
      <c r="B29" s="53"/>
      <c r="C29" s="53"/>
      <c r="D29" s="8"/>
      <c r="E29" s="7"/>
      <c r="F29" s="64" t="str">
        <f>IF(A29&lt;&gt;"",VLOOKUP('1. Thông tin chung'!$B$7,donviduthi[],3,0)&amp;" - "&amp;VLOOKUP('1. Thông tin chung'!$B$7,donviduthi[],2,0),"")</f>
        <v/>
      </c>
      <c r="G29" s="7"/>
      <c r="H29" s="72"/>
      <c r="I29" s="72"/>
      <c r="J29" s="73"/>
    </row>
    <row r="30" spans="1:10" ht="21.5" customHeight="1" x14ac:dyDescent="0.2">
      <c r="A30" s="18" t="str">
        <f t="shared" si="0"/>
        <v/>
      </c>
      <c r="B30" s="53"/>
      <c r="C30" s="53"/>
      <c r="D30" s="8"/>
      <c r="E30" s="7"/>
      <c r="F30" s="64" t="str">
        <f>IF(A30&lt;&gt;"",VLOOKUP('1. Thông tin chung'!$B$7,donviduthi[],3,0)&amp;" - "&amp;VLOOKUP('1. Thông tin chung'!$B$7,donviduthi[],2,0),"")</f>
        <v/>
      </c>
      <c r="G30" s="7"/>
      <c r="H30" s="72"/>
      <c r="I30" s="72"/>
      <c r="J30" s="73"/>
    </row>
    <row r="31" spans="1:10" ht="21.5" customHeight="1" x14ac:dyDescent="0.2">
      <c r="A31" s="18" t="str">
        <f t="shared" si="0"/>
        <v/>
      </c>
      <c r="B31" s="53"/>
      <c r="C31" s="53"/>
      <c r="D31" s="8"/>
      <c r="E31" s="7"/>
      <c r="F31" s="64" t="str">
        <f>IF(A31&lt;&gt;"",VLOOKUP('1. Thông tin chung'!$B$7,donviduthi[],3,0)&amp;" - "&amp;VLOOKUP('1. Thông tin chung'!$B$7,donviduthi[],2,0),"")</f>
        <v/>
      </c>
      <c r="G31" s="7"/>
      <c r="H31" s="72"/>
      <c r="I31" s="72"/>
      <c r="J31" s="73"/>
    </row>
    <row r="32" spans="1:10" ht="21.5" customHeight="1" x14ac:dyDescent="0.2">
      <c r="A32" s="18" t="str">
        <f t="shared" si="0"/>
        <v/>
      </c>
      <c r="B32" s="53"/>
      <c r="C32" s="53"/>
      <c r="D32" s="8"/>
      <c r="E32" s="7"/>
      <c r="F32" s="64" t="str">
        <f>IF(A32&lt;&gt;"",VLOOKUP('1. Thông tin chung'!$B$7,donviduthi[],3,0)&amp;" - "&amp;VLOOKUP('1. Thông tin chung'!$B$7,donviduthi[],2,0),"")</f>
        <v/>
      </c>
      <c r="G32" s="7"/>
      <c r="H32" s="72"/>
      <c r="I32" s="72"/>
      <c r="J32" s="73"/>
    </row>
    <row r="33" spans="1:10" ht="21.5" customHeight="1" x14ac:dyDescent="0.2">
      <c r="A33" s="18" t="str">
        <f t="shared" si="0"/>
        <v/>
      </c>
      <c r="B33" s="53"/>
      <c r="C33" s="53"/>
      <c r="D33" s="8"/>
      <c r="E33" s="7"/>
      <c r="F33" s="64" t="str">
        <f>IF(A33&lt;&gt;"",VLOOKUP('1. Thông tin chung'!$B$7,donviduthi[],3,0)&amp;" - "&amp;VLOOKUP('1. Thông tin chung'!$B$7,donviduthi[],2,0),"")</f>
        <v/>
      </c>
      <c r="G33" s="7"/>
      <c r="H33" s="72"/>
      <c r="I33" s="72"/>
      <c r="J33" s="73"/>
    </row>
    <row r="34" spans="1:10" ht="21.5" customHeight="1" x14ac:dyDescent="0.2">
      <c r="A34" s="18" t="str">
        <f t="shared" si="0"/>
        <v/>
      </c>
      <c r="B34" s="53"/>
      <c r="C34" s="53"/>
      <c r="D34" s="8"/>
      <c r="E34" s="7"/>
      <c r="F34" s="64" t="str">
        <f>IF(A34&lt;&gt;"",VLOOKUP('1. Thông tin chung'!$B$7,donviduthi[],3,0)&amp;" - "&amp;VLOOKUP('1. Thông tin chung'!$B$7,donviduthi[],2,0),"")</f>
        <v/>
      </c>
      <c r="G34" s="7"/>
      <c r="H34" s="72"/>
      <c r="I34" s="72"/>
      <c r="J34" s="73"/>
    </row>
    <row r="35" spans="1:10" ht="21.5" customHeight="1" x14ac:dyDescent="0.2">
      <c r="A35" s="18" t="str">
        <f t="shared" si="0"/>
        <v/>
      </c>
      <c r="B35" s="53"/>
      <c r="C35" s="53"/>
      <c r="D35" s="8"/>
      <c r="E35" s="7"/>
      <c r="F35" s="64" t="str">
        <f>IF(A35&lt;&gt;"",VLOOKUP('1. Thông tin chung'!$B$7,donviduthi[],3,0)&amp;" - "&amp;VLOOKUP('1. Thông tin chung'!$B$7,donviduthi[],2,0),"")</f>
        <v/>
      </c>
      <c r="G35" s="7"/>
      <c r="H35" s="72"/>
      <c r="I35" s="72"/>
      <c r="J35" s="73"/>
    </row>
    <row r="36" spans="1:10" ht="21.5" customHeight="1" x14ac:dyDescent="0.2">
      <c r="A36" s="18" t="str">
        <f t="shared" si="0"/>
        <v/>
      </c>
      <c r="B36" s="53"/>
      <c r="C36" s="53"/>
      <c r="D36" s="8"/>
      <c r="E36" s="7"/>
      <c r="F36" s="64" t="str">
        <f>IF(A36&lt;&gt;"",VLOOKUP('1. Thông tin chung'!$B$7,donviduthi[],3,0)&amp;" - "&amp;VLOOKUP('1. Thông tin chung'!$B$7,donviduthi[],2,0),"")</f>
        <v/>
      </c>
      <c r="G36" s="7"/>
      <c r="H36" s="72"/>
      <c r="I36" s="72"/>
      <c r="J36" s="73"/>
    </row>
    <row r="37" spans="1:10" ht="21.5" customHeight="1" thickBot="1" x14ac:dyDescent="0.25">
      <c r="A37" s="18" t="str">
        <f t="shared" si="0"/>
        <v/>
      </c>
      <c r="B37" s="55"/>
      <c r="C37" s="55"/>
      <c r="D37" s="14"/>
      <c r="E37" s="17"/>
      <c r="F37" s="64" t="str">
        <f>IF(A37&lt;&gt;"",VLOOKUP('1. Thông tin chung'!$B$7,donviduthi[],3,0)&amp;" - "&amp;VLOOKUP('1. Thông tin chung'!$B$7,donviduthi[],2,0),"")</f>
        <v/>
      </c>
      <c r="G37" s="17"/>
      <c r="H37" s="70"/>
      <c r="I37" s="70"/>
      <c r="J37" s="71"/>
    </row>
    <row r="38" spans="1:10" ht="21.5" customHeight="1" x14ac:dyDescent="0.2">
      <c r="A38" s="67" t="str">
        <f>"Danh sách này gồm "&amp;COUNT($A$8:$A$37)&amp;" thay đổi./."</f>
        <v>Danh sách này gồm 0 thay đổi./.</v>
      </c>
      <c r="B38" s="67"/>
      <c r="C38" s="67"/>
      <c r="D38" s="68"/>
      <c r="E38" s="69"/>
      <c r="F38"/>
      <c r="G38" s="68"/>
      <c r="H38" s="57"/>
      <c r="I38" s="57"/>
      <c r="J38" s="57"/>
    </row>
  </sheetData>
  <sheetProtection algorithmName="SHA-512" hashValue="FebPt1vau3GWCoQFuWOp2ZJcM4g630864cKNxFHp1lm7nDqIDOKzwN4XDiH5hCmFdQsMT+hYd/nl6wN4xmrcSw==" saltValue="cLgRiRsQDdPjSMD3WqK/uw==" spinCount="100000" sheet="1" objects="1" scenarios="1"/>
  <mergeCells count="6">
    <mergeCell ref="G6:J6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scale="97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2CE688-743E-EF45-A289-FFA8E933ABE8}">
          <x14:formula1>
            <xm:f>Data!$C$6:$C$15</xm:f>
          </x14:formula1>
          <xm:sqref>E8:E37 C8:C37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C231-B27D-4B92-984A-579FBC91D8C2}">
  <sheetPr codeName="Sheet8">
    <pageSetUpPr fitToPage="1"/>
  </sheetPr>
  <dimension ref="A1:E31"/>
  <sheetViews>
    <sheetView workbookViewId="0">
      <selection activeCell="B12" sqref="B12"/>
    </sheetView>
  </sheetViews>
  <sheetFormatPr baseColWidth="10" defaultColWidth="14.1640625" defaultRowHeight="21.5" customHeight="1" x14ac:dyDescent="0.2"/>
  <cols>
    <col min="1" max="1" width="8.5" style="6" customWidth="1"/>
    <col min="2" max="2" width="41.5" style="6" customWidth="1"/>
    <col min="3" max="4" width="26.6640625" style="6" customWidth="1"/>
    <col min="5" max="5" width="30.6640625" style="6" customWidth="1"/>
    <col min="6" max="16384" width="14.1640625" style="6"/>
  </cols>
  <sheetData>
    <row r="1" spans="1:5" ht="21.5" customHeight="1" x14ac:dyDescent="0.2">
      <c r="A1" s="100" t="str">
        <f>TENKYTHI</f>
        <v>KỲ THI OLYMPIC TRUYỀN THỐNG 30/4 LẦN THỨ XXVII NĂM 2023</v>
      </c>
      <c r="B1" s="100"/>
      <c r="C1" s="100"/>
      <c r="D1" s="100"/>
      <c r="E1" s="100"/>
    </row>
    <row r="2" spans="1:5" ht="21.5" customHeight="1" x14ac:dyDescent="0.2">
      <c r="A2" s="99" t="s">
        <v>312</v>
      </c>
      <c r="B2" s="99"/>
      <c r="C2" s="99"/>
      <c r="D2" s="99"/>
      <c r="E2" s="99"/>
    </row>
    <row r="3" spans="1:5" ht="21.5" customHeight="1" x14ac:dyDescent="0.2">
      <c r="A3" s="101" t="s">
        <v>162</v>
      </c>
      <c r="B3" s="101"/>
      <c r="C3" s="101"/>
      <c r="D3" s="101"/>
      <c r="E3" s="101"/>
    </row>
    <row r="4" spans="1:5" ht="21.5" customHeight="1" thickBot="1" x14ac:dyDescent="0.25">
      <c r="A4" s="20"/>
      <c r="B4" s="20"/>
      <c r="C4" s="20"/>
      <c r="D4" s="20"/>
      <c r="E4" s="20"/>
    </row>
    <row r="5" spans="1:5" ht="21.5" customHeight="1" x14ac:dyDescent="0.2">
      <c r="A5" s="21" t="s">
        <v>0</v>
      </c>
      <c r="B5" s="22" t="s">
        <v>6</v>
      </c>
      <c r="C5" s="22" t="s">
        <v>7</v>
      </c>
      <c r="D5" s="77" t="s">
        <v>311</v>
      </c>
      <c r="E5" s="23" t="s">
        <v>8</v>
      </c>
    </row>
    <row r="6" spans="1:5" ht="21.5" customHeight="1" x14ac:dyDescent="0.2">
      <c r="A6" s="18" t="str">
        <f>IF(B6&lt;&gt;"",ROW()-8,"")</f>
        <v/>
      </c>
      <c r="B6" s="24"/>
      <c r="C6" s="24"/>
      <c r="D6" s="78"/>
      <c r="E6" s="25"/>
    </row>
    <row r="7" spans="1:5" ht="21.5" customHeight="1" x14ac:dyDescent="0.2">
      <c r="A7" s="18" t="str">
        <f>IF(B7&lt;&gt;"",MAX($A$6:A6)+1,"")</f>
        <v/>
      </c>
      <c r="B7" s="24"/>
      <c r="C7" s="24"/>
      <c r="D7" s="78"/>
      <c r="E7" s="25"/>
    </row>
    <row r="8" spans="1:5" ht="21.5" customHeight="1" x14ac:dyDescent="0.2">
      <c r="A8" s="18" t="str">
        <f>IF(B8&lt;&gt;"",MAX($A$6:A7)+1,"")</f>
        <v/>
      </c>
      <c r="B8" s="24"/>
      <c r="C8" s="24"/>
      <c r="D8" s="78"/>
      <c r="E8" s="25"/>
    </row>
    <row r="9" spans="1:5" ht="21.5" customHeight="1" x14ac:dyDescent="0.2">
      <c r="A9" s="18" t="str">
        <f>IF(B9&lt;&gt;"",MAX($A$6:A8)+1,"")</f>
        <v/>
      </c>
      <c r="B9" s="24"/>
      <c r="C9" s="24"/>
      <c r="D9" s="78"/>
      <c r="E9" s="25"/>
    </row>
    <row r="10" spans="1:5" ht="21.5" customHeight="1" x14ac:dyDescent="0.2">
      <c r="A10" s="18" t="str">
        <f>IF(B10&lt;&gt;"",MAX($A$6:A9)+1,"")</f>
        <v/>
      </c>
      <c r="B10" s="24"/>
      <c r="C10" s="24"/>
      <c r="D10" s="78"/>
      <c r="E10" s="25"/>
    </row>
    <row r="11" spans="1:5" ht="21.5" customHeight="1" x14ac:dyDescent="0.2">
      <c r="A11" s="18" t="str">
        <f>IF(B11&lt;&gt;"",MAX($A$6:A10)+1,"")</f>
        <v/>
      </c>
      <c r="B11" s="24"/>
      <c r="C11" s="24"/>
      <c r="D11" s="78"/>
      <c r="E11" s="25"/>
    </row>
    <row r="12" spans="1:5" ht="21.5" customHeight="1" x14ac:dyDescent="0.2">
      <c r="A12" s="18" t="str">
        <f>IF(B12&lt;&gt;"",MAX($A$6:A11)+1,"")</f>
        <v/>
      </c>
      <c r="B12" s="24"/>
      <c r="C12" s="24"/>
      <c r="D12" s="78"/>
      <c r="E12" s="25"/>
    </row>
    <row r="13" spans="1:5" ht="21.5" customHeight="1" x14ac:dyDescent="0.2">
      <c r="A13" s="18" t="str">
        <f>IF(B13&lt;&gt;"",MAX($A$6:A12)+1,"")</f>
        <v/>
      </c>
      <c r="B13" s="24"/>
      <c r="C13" s="24"/>
      <c r="D13" s="78"/>
      <c r="E13" s="25"/>
    </row>
    <row r="14" spans="1:5" ht="21.5" customHeight="1" x14ac:dyDescent="0.2">
      <c r="A14" s="18" t="str">
        <f>IF(B14&lt;&gt;"",MAX($A$6:A13)+1,"")</f>
        <v/>
      </c>
      <c r="B14" s="24"/>
      <c r="C14" s="24"/>
      <c r="D14" s="78"/>
      <c r="E14" s="25"/>
    </row>
    <row r="15" spans="1:5" ht="21.5" customHeight="1" x14ac:dyDescent="0.2">
      <c r="A15" s="18" t="str">
        <f>IF(B15&lt;&gt;"",MAX($A$6:A14)+1,"")</f>
        <v/>
      </c>
      <c r="B15" s="24"/>
      <c r="C15" s="24"/>
      <c r="D15" s="78"/>
      <c r="E15" s="25"/>
    </row>
    <row r="16" spans="1:5" ht="21.5" customHeight="1" x14ac:dyDescent="0.2">
      <c r="A16" s="18" t="str">
        <f>IF(B16&lt;&gt;"",MAX($A$6:A15)+1,"")</f>
        <v/>
      </c>
      <c r="B16" s="24"/>
      <c r="C16" s="24"/>
      <c r="D16" s="78"/>
      <c r="E16" s="25"/>
    </row>
    <row r="17" spans="1:5" ht="21.5" customHeight="1" x14ac:dyDescent="0.2">
      <c r="A17" s="18" t="str">
        <f>IF(B17&lt;&gt;"",MAX($A$6:A16)+1,"")</f>
        <v/>
      </c>
      <c r="B17" s="24"/>
      <c r="C17" s="24"/>
      <c r="D17" s="78"/>
      <c r="E17" s="25"/>
    </row>
    <row r="18" spans="1:5" ht="21.5" customHeight="1" x14ac:dyDescent="0.2">
      <c r="A18" s="18" t="str">
        <f>IF(B18&lt;&gt;"",MAX($A$6:A17)+1,"")</f>
        <v/>
      </c>
      <c r="B18" s="24"/>
      <c r="C18" s="24"/>
      <c r="D18" s="78"/>
      <c r="E18" s="25"/>
    </row>
    <row r="19" spans="1:5" ht="21.5" customHeight="1" x14ac:dyDescent="0.2">
      <c r="A19" s="18" t="str">
        <f>IF(B19&lt;&gt;"",MAX($A$6:A18)+1,"")</f>
        <v/>
      </c>
      <c r="B19" s="24"/>
      <c r="C19" s="24"/>
      <c r="D19" s="78"/>
      <c r="E19" s="25"/>
    </row>
    <row r="20" spans="1:5" ht="21.5" customHeight="1" x14ac:dyDescent="0.2">
      <c r="A20" s="18" t="str">
        <f>IF(B20&lt;&gt;"",MAX($A$6:A19)+1,"")</f>
        <v/>
      </c>
      <c r="B20" s="24"/>
      <c r="C20" s="24"/>
      <c r="D20" s="78"/>
      <c r="E20" s="25"/>
    </row>
    <row r="21" spans="1:5" ht="21.5" customHeight="1" x14ac:dyDescent="0.2">
      <c r="A21" s="18" t="str">
        <f>IF(B21&lt;&gt;"",MAX($A$6:A20)+1,"")</f>
        <v/>
      </c>
      <c r="B21" s="24"/>
      <c r="C21" s="24"/>
      <c r="D21" s="78"/>
      <c r="E21" s="25"/>
    </row>
    <row r="22" spans="1:5" ht="21.5" customHeight="1" x14ac:dyDescent="0.2">
      <c r="A22" s="18" t="str">
        <f>IF(B22&lt;&gt;"",MAX($A$6:A21)+1,"")</f>
        <v/>
      </c>
      <c r="B22" s="24"/>
      <c r="C22" s="24"/>
      <c r="D22" s="78"/>
      <c r="E22" s="25"/>
    </row>
    <row r="23" spans="1:5" ht="21.5" customHeight="1" x14ac:dyDescent="0.2">
      <c r="A23" s="18" t="str">
        <f>IF(B23&lt;&gt;"",MAX($A$6:A22)+1,"")</f>
        <v/>
      </c>
      <c r="B23" s="24"/>
      <c r="C23" s="24"/>
      <c r="D23" s="78"/>
      <c r="E23" s="25"/>
    </row>
    <row r="24" spans="1:5" ht="21.5" customHeight="1" x14ac:dyDescent="0.2">
      <c r="A24" s="18" t="str">
        <f>IF(B24&lt;&gt;"",MAX($A$6:A23)+1,"")</f>
        <v/>
      </c>
      <c r="B24" s="24"/>
      <c r="C24" s="24"/>
      <c r="D24" s="78"/>
      <c r="E24" s="25"/>
    </row>
    <row r="25" spans="1:5" ht="21.5" customHeight="1" x14ac:dyDescent="0.2">
      <c r="A25" s="18" t="str">
        <f>IF(B25&lt;&gt;"",MAX($A$6:A24)+1,"")</f>
        <v/>
      </c>
      <c r="B25" s="24"/>
      <c r="C25" s="24"/>
      <c r="D25" s="78"/>
      <c r="E25" s="25"/>
    </row>
    <row r="26" spans="1:5" ht="21.5" customHeight="1" x14ac:dyDescent="0.2">
      <c r="A26" s="18" t="str">
        <f>IF(B26&lt;&gt;"",MAX($A$6:A25)+1,"")</f>
        <v/>
      </c>
      <c r="B26" s="24"/>
      <c r="C26" s="24"/>
      <c r="D26" s="78"/>
      <c r="E26" s="25"/>
    </row>
    <row r="27" spans="1:5" ht="21.5" customHeight="1" x14ac:dyDescent="0.2">
      <c r="A27" s="18" t="str">
        <f>IF(B27&lt;&gt;"",MAX($A$6:A26)+1,"")</f>
        <v/>
      </c>
      <c r="B27" s="24"/>
      <c r="C27" s="24"/>
      <c r="D27" s="78"/>
      <c r="E27" s="25"/>
    </row>
    <row r="28" spans="1:5" ht="21.5" customHeight="1" x14ac:dyDescent="0.2">
      <c r="A28" s="18" t="str">
        <f>IF(B28&lt;&gt;"",MAX($A$6:A27)+1,"")</f>
        <v/>
      </c>
      <c r="B28" s="26"/>
      <c r="C28" s="27"/>
      <c r="D28" s="79"/>
      <c r="E28" s="28"/>
    </row>
    <row r="29" spans="1:5" ht="21.5" customHeight="1" x14ac:dyDescent="0.2">
      <c r="A29" s="18" t="str">
        <f>IF(B29&lt;&gt;"",MAX($A$6:A28)+1,"")</f>
        <v/>
      </c>
      <c r="B29" s="26"/>
      <c r="C29" s="27"/>
      <c r="D29" s="79"/>
      <c r="E29" s="28"/>
    </row>
    <row r="30" spans="1:5" ht="21.5" customHeight="1" thickBot="1" x14ac:dyDescent="0.25">
      <c r="A30" s="19" t="str">
        <f>IF(B30&lt;&gt;"",MAX($A$6:A29)+1,"")</f>
        <v/>
      </c>
      <c r="B30" s="29"/>
      <c r="C30" s="30"/>
      <c r="D30" s="80"/>
      <c r="E30" s="31"/>
    </row>
    <row r="31" spans="1:5" ht="21.5" customHeight="1" x14ac:dyDescent="0.2">
      <c r="A31" s="32" t="str">
        <f>"Danh sách này gồm "&amp;COUNT($A$6:$A$30)&amp;" giáo viên./."</f>
        <v>Danh sách này gồm 0 giáo viên./.</v>
      </c>
    </row>
  </sheetData>
  <mergeCells count="3">
    <mergeCell ref="A2:E2"/>
    <mergeCell ref="A1:E1"/>
    <mergeCell ref="A3:E3"/>
  </mergeCells>
  <dataValidations count="1">
    <dataValidation type="list" allowBlank="1" showInputMessage="1" showErrorMessage="1" sqref="D6:D30" xr:uid="{7EF706C8-DF64-D34F-A51B-5ECDDFB1D9DD}">
      <formula1>"RÚT TÊN, BỔ SUNG"</formula1>
    </dataValidation>
  </dataValidations>
  <pageMargins left="0.7" right="0.7" top="0.75" bottom="0.75" header="0.3" footer="0.3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1. Thông tin chung</vt:lpstr>
      <vt:lpstr>2. Cap nhat thong tin hoc sinh</vt:lpstr>
      <vt:lpstr>4. Ds CB chấm thi</vt:lpstr>
      <vt:lpstr>5. Ds CB coi thi</vt:lpstr>
      <vt:lpstr>6. Ds đoàn (GV)</vt:lpstr>
      <vt:lpstr>'2. Cap nhat thong tin hoc sinh'!Print_Titles</vt:lpstr>
      <vt:lpstr>TENKYTHI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 Le</dc:creator>
  <cp:lastModifiedBy>Microsoft Office User</cp:lastModifiedBy>
  <cp:lastPrinted>2022-12-20T08:15:30Z</cp:lastPrinted>
  <dcterms:created xsi:type="dcterms:W3CDTF">2021-01-13T02:59:53Z</dcterms:created>
  <dcterms:modified xsi:type="dcterms:W3CDTF">2023-03-02T12:02:54Z</dcterms:modified>
</cp:coreProperties>
</file>